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/>
  </bookViews>
  <sheets>
    <sheet name="Accounts" sheetId="2" r:id="rId1"/>
    <sheet name="Transactions" sheetId="11" r:id="rId2"/>
    <sheet name="Journal Entries" sheetId="12" r:id="rId3"/>
    <sheet name="Post to  General Ledger" sheetId="5" r:id="rId4"/>
    <sheet name="Closing Fin Statements" sheetId="1" r:id="rId5"/>
  </sheets>
  <definedNames>
    <definedName name="_xlnm.Print_Area" localSheetId="0">Accounts!$A$1:$I$34</definedName>
    <definedName name="_xlnm.Print_Area" localSheetId="4">'Closing Fin Statements'!$A$1:$I$55</definedName>
    <definedName name="_xlnm.Print_Area" localSheetId="3">'Post to  General Ledger'!$A$1:$I$158</definedName>
    <definedName name="_xlnm.Print_Area" localSheetId="1">Transactions!$A$1:$C$14</definedName>
  </definedNames>
  <calcPr calcId="152511"/>
</workbook>
</file>

<file path=xl/calcChain.xml><?xml version="1.0" encoding="utf-8"?>
<calcChain xmlns="http://schemas.openxmlformats.org/spreadsheetml/2006/main">
  <c r="B91" i="5" l="1"/>
  <c r="F60" i="5" l="1"/>
  <c r="G91" i="5"/>
  <c r="A91" i="5"/>
  <c r="I93" i="5"/>
  <c r="G9" i="5"/>
  <c r="B9" i="5"/>
  <c r="A9" i="5"/>
  <c r="G29" i="12"/>
  <c r="A156" i="5"/>
  <c r="A17" i="1" s="1"/>
  <c r="A154" i="5"/>
  <c r="A15" i="1" s="1"/>
  <c r="A152" i="5"/>
  <c r="A13" i="1" s="1"/>
  <c r="A150" i="5"/>
  <c r="A9" i="1" s="1"/>
  <c r="A149" i="5"/>
  <c r="A8" i="1" s="1"/>
  <c r="A147" i="5"/>
  <c r="A146" i="5"/>
  <c r="A51" i="1" s="1"/>
  <c r="A145" i="5"/>
  <c r="A50" i="1" s="1"/>
  <c r="A144" i="5"/>
  <c r="A49" i="1" s="1"/>
  <c r="A143" i="5"/>
  <c r="A48" i="1" s="1"/>
  <c r="A142" i="5"/>
  <c r="A47" i="1" s="1"/>
  <c r="A141" i="5"/>
  <c r="A42" i="1" s="1"/>
  <c r="A140" i="5"/>
  <c r="A41" i="1" s="1"/>
  <c r="A139" i="5"/>
  <c r="A40" i="1" s="1"/>
  <c r="A138" i="5"/>
  <c r="A39" i="1" s="1"/>
  <c r="A137" i="5"/>
  <c r="A38" i="1" s="1"/>
  <c r="A136" i="5"/>
  <c r="A37" i="1" s="1"/>
  <c r="A135" i="5"/>
  <c r="A36" i="1" s="1"/>
  <c r="A60" i="5"/>
  <c r="H53" i="5"/>
  <c r="G54" i="5"/>
  <c r="A53" i="5"/>
  <c r="A59" i="5"/>
  <c r="B59" i="5"/>
  <c r="B60" i="5" s="1"/>
  <c r="G59" i="12"/>
  <c r="B59" i="12"/>
  <c r="B95" i="5" s="1"/>
  <c r="G95" i="5"/>
  <c r="H95" i="5" s="1"/>
  <c r="E149" i="5" s="1"/>
  <c r="F8" i="1" s="1"/>
  <c r="A95" i="5"/>
  <c r="F108" i="5"/>
  <c r="H108" i="5" s="1"/>
  <c r="D152" i="5" s="1"/>
  <c r="E13" i="1" s="1"/>
  <c r="B108" i="5"/>
  <c r="A108" i="5"/>
  <c r="I106" i="5"/>
  <c r="G65" i="5"/>
  <c r="H65" i="5" s="1"/>
  <c r="E143" i="5" s="1"/>
  <c r="E48" i="1" s="1"/>
  <c r="B65" i="5"/>
  <c r="A65" i="5"/>
  <c r="G59" i="5"/>
  <c r="H59" i="5" s="1"/>
  <c r="I77" i="5"/>
  <c r="G80" i="5"/>
  <c r="H80" i="5" s="1"/>
  <c r="E146" i="5" s="1"/>
  <c r="E51" i="1" s="1"/>
  <c r="B80" i="5"/>
  <c r="A80" i="5"/>
  <c r="F125" i="5"/>
  <c r="H125" i="5" s="1"/>
  <c r="D156" i="5" s="1"/>
  <c r="E17" i="1" s="1"/>
  <c r="B125" i="5"/>
  <c r="A125" i="5"/>
  <c r="I123" i="5"/>
  <c r="F116" i="5"/>
  <c r="H116" i="5" s="1"/>
  <c r="D154" i="5" s="1"/>
  <c r="E15" i="1" s="1"/>
  <c r="B116" i="5"/>
  <c r="A116" i="5"/>
  <c r="I114" i="5"/>
  <c r="B54" i="5"/>
  <c r="A54" i="5"/>
  <c r="I51" i="5"/>
  <c r="G44" i="5"/>
  <c r="B44" i="5"/>
  <c r="A44" i="5"/>
  <c r="A30" i="5"/>
  <c r="B30" i="5"/>
  <c r="F112" i="5"/>
  <c r="H112" i="5" s="1"/>
  <c r="D153" i="5" s="1"/>
  <c r="E14" i="1" s="1"/>
  <c r="B112" i="5"/>
  <c r="A112" i="5"/>
  <c r="I76" i="12"/>
  <c r="G30" i="5" s="1"/>
  <c r="H75" i="12"/>
  <c r="G76" i="12"/>
  <c r="G75" i="12"/>
  <c r="F17" i="5"/>
  <c r="B17" i="5"/>
  <c r="A17" i="5"/>
  <c r="G100" i="5"/>
  <c r="H100" i="5" s="1"/>
  <c r="E150" i="5" s="1"/>
  <c r="F9" i="1" s="1"/>
  <c r="B100" i="5"/>
  <c r="I98" i="5"/>
  <c r="A100" i="5"/>
  <c r="B85" i="5"/>
  <c r="A85" i="5"/>
  <c r="I82" i="5"/>
  <c r="A84" i="5"/>
  <c r="F18" i="5"/>
  <c r="B18" i="5"/>
  <c r="A18" i="5"/>
  <c r="F121" i="5"/>
  <c r="H121" i="5" s="1"/>
  <c r="D155" i="5" s="1"/>
  <c r="E16" i="1" s="1"/>
  <c r="B121" i="5"/>
  <c r="A121" i="5"/>
  <c r="G70" i="5"/>
  <c r="H70" i="5" s="1"/>
  <c r="E144" i="5" s="1"/>
  <c r="E49" i="1" s="1"/>
  <c r="B70" i="5"/>
  <c r="A70" i="5"/>
  <c r="I67" i="5"/>
  <c r="G52" i="12"/>
  <c r="G51" i="12"/>
  <c r="F11" i="5"/>
  <c r="B23" i="5"/>
  <c r="B43" i="5" s="1"/>
  <c r="A11" i="5"/>
  <c r="F104" i="5"/>
  <c r="G90" i="5"/>
  <c r="B89" i="5"/>
  <c r="B103" i="5" s="1"/>
  <c r="B90" i="5"/>
  <c r="B104" i="5" s="1"/>
  <c r="B11" i="5" s="1"/>
  <c r="A90" i="5"/>
  <c r="A104" i="5" s="1"/>
  <c r="G72" i="12"/>
  <c r="G71" i="12"/>
  <c r="G68" i="12"/>
  <c r="G67" i="12"/>
  <c r="G64" i="12"/>
  <c r="G63" i="12"/>
  <c r="G60" i="12"/>
  <c r="G56" i="12"/>
  <c r="G55" i="12"/>
  <c r="G48" i="12"/>
  <c r="G47" i="12"/>
  <c r="G46" i="12"/>
  <c r="G45" i="12"/>
  <c r="G39" i="12"/>
  <c r="G38" i="12"/>
  <c r="G37" i="12"/>
  <c r="G36" i="12"/>
  <c r="G33" i="12"/>
  <c r="G32" i="12"/>
  <c r="G28" i="12"/>
  <c r="G25" i="12"/>
  <c r="G24" i="12"/>
  <c r="G21" i="12"/>
  <c r="G20" i="12"/>
  <c r="G17" i="12"/>
  <c r="G16" i="12"/>
  <c r="G43" i="5"/>
  <c r="A43" i="5"/>
  <c r="F103" i="5"/>
  <c r="H103" i="5" s="1"/>
  <c r="A103" i="5"/>
  <c r="I101" i="5"/>
  <c r="G89" i="5"/>
  <c r="H89" i="5" s="1"/>
  <c r="A89" i="5"/>
  <c r="F23" i="5"/>
  <c r="H23" i="5" s="1"/>
  <c r="D136" i="5" s="1"/>
  <c r="E37" i="1" s="1"/>
  <c r="A23" i="5"/>
  <c r="G75" i="5"/>
  <c r="H75" i="5" s="1"/>
  <c r="E145" i="5" s="1"/>
  <c r="E50" i="1" s="1"/>
  <c r="B75" i="5"/>
  <c r="I72" i="5"/>
  <c r="A75" i="5"/>
  <c r="F10" i="5"/>
  <c r="B10" i="5"/>
  <c r="A10" i="5"/>
  <c r="I62" i="5"/>
  <c r="A131" i="5"/>
  <c r="A4" i="1" s="1"/>
  <c r="I20" i="5"/>
  <c r="I56" i="5"/>
  <c r="I46" i="5"/>
  <c r="I39" i="5"/>
  <c r="I34" i="5"/>
  <c r="I26" i="5"/>
  <c r="I13" i="5"/>
  <c r="G13" i="12"/>
  <c r="G12" i="12"/>
  <c r="G11" i="12"/>
  <c r="G8" i="12"/>
  <c r="G7" i="12"/>
  <c r="G4" i="12"/>
  <c r="G3" i="12"/>
  <c r="F49" i="5"/>
  <c r="H49" i="5" s="1"/>
  <c r="D140" i="5" s="1"/>
  <c r="E41" i="1" s="1"/>
  <c r="B49" i="5"/>
  <c r="A49" i="5"/>
  <c r="A42" i="5"/>
  <c r="F42" i="5"/>
  <c r="H42" i="5" s="1"/>
  <c r="B42" i="5"/>
  <c r="F8" i="5"/>
  <c r="B8" i="5"/>
  <c r="A8" i="5"/>
  <c r="B7" i="5"/>
  <c r="G7" i="5"/>
  <c r="A7" i="5"/>
  <c r="G6" i="5"/>
  <c r="A6" i="5"/>
  <c r="F37" i="5"/>
  <c r="H37" i="5" s="1"/>
  <c r="D138" i="5" s="1"/>
  <c r="E39" i="1" s="1"/>
  <c r="F29" i="5"/>
  <c r="H29" i="5" s="1"/>
  <c r="B37" i="5"/>
  <c r="B29" i="5"/>
  <c r="A29" i="5"/>
  <c r="A37" i="5" s="1"/>
  <c r="G5" i="5"/>
  <c r="B5" i="5"/>
  <c r="A5" i="5"/>
  <c r="A16" i="5"/>
  <c r="F16" i="5"/>
  <c r="H16" i="5" s="1"/>
  <c r="B16" i="5"/>
  <c r="A15" i="5"/>
  <c r="A22" i="5" s="1"/>
  <c r="A3" i="5"/>
  <c r="A28" i="5" s="1"/>
  <c r="A36" i="5" s="1"/>
  <c r="A41" i="5" s="1"/>
  <c r="A48" i="5" s="1"/>
  <c r="A58" i="5" s="1"/>
  <c r="A64" i="5" s="1"/>
  <c r="A74" i="5" s="1"/>
  <c r="A79" i="5" s="1"/>
  <c r="F4" i="5"/>
  <c r="H4" i="5" s="1"/>
  <c r="B4" i="5"/>
  <c r="I4" i="12"/>
  <c r="G85" i="5" s="1"/>
  <c r="H85" i="5" s="1"/>
  <c r="E147" i="5" s="1"/>
  <c r="F25" i="1" s="1"/>
  <c r="H54" i="5" l="1"/>
  <c r="E141" i="5" s="1"/>
  <c r="F42" i="1" s="1"/>
  <c r="H60" i="5"/>
  <c r="E142" i="5" s="1"/>
  <c r="H5" i="5"/>
  <c r="H6" i="5" s="1"/>
  <c r="H7" i="5" s="1"/>
  <c r="H8" i="5" s="1"/>
  <c r="H30" i="5"/>
  <c r="D137" i="5" s="1"/>
  <c r="E38" i="1" s="1"/>
  <c r="H17" i="5"/>
  <c r="H18" i="5" s="1"/>
  <c r="D135" i="5" s="1"/>
  <c r="E36" i="1" s="1"/>
  <c r="H90" i="5"/>
  <c r="H91" i="5" s="1"/>
  <c r="E148" i="5" s="1"/>
  <c r="F7" i="1" s="1"/>
  <c r="F10" i="1" s="1"/>
  <c r="H104" i="5"/>
  <c r="D151" i="5" s="1"/>
  <c r="E12" i="1" s="1"/>
  <c r="F18" i="1" s="1"/>
  <c r="H43" i="5"/>
  <c r="H44" i="5" s="1"/>
  <c r="D139" i="5" s="1"/>
  <c r="E40" i="1" s="1"/>
  <c r="A69" i="5"/>
  <c r="A4" i="5"/>
  <c r="E157" i="5" l="1"/>
  <c r="E47" i="1"/>
  <c r="F52" i="1" s="1"/>
  <c r="F19" i="1"/>
  <c r="H9" i="5"/>
  <c r="H10" i="5" s="1"/>
  <c r="H11" i="5" s="1"/>
  <c r="D134" i="5" s="1"/>
  <c r="A22" i="1"/>
  <c r="A31" i="1" s="1"/>
  <c r="D157" i="5" l="1"/>
  <c r="E35" i="1"/>
  <c r="F43" i="1" s="1"/>
  <c r="I119" i="5"/>
  <c r="I110" i="5"/>
  <c r="I87" i="5"/>
  <c r="B1" i="5"/>
  <c r="A134" i="5" s="1"/>
  <c r="A35" i="1" s="1"/>
  <c r="I1" i="5"/>
  <c r="B119" i="5"/>
  <c r="A155" i="5" s="1"/>
  <c r="A16" i="1" s="1"/>
  <c r="B110" i="5"/>
  <c r="A153" i="5" s="1"/>
  <c r="A14" i="1" s="1"/>
  <c r="B101" i="5"/>
  <c r="A151" i="5" s="1"/>
  <c r="A12" i="1" s="1"/>
  <c r="B87" i="5"/>
  <c r="A148" i="5" s="1"/>
  <c r="F27" i="1" l="1"/>
  <c r="F29" i="1" s="1"/>
  <c r="F54" i="1" s="1"/>
  <c r="F55" i="1" s="1"/>
</calcChain>
</file>

<file path=xl/sharedStrings.xml><?xml version="1.0" encoding="utf-8"?>
<sst xmlns="http://schemas.openxmlformats.org/spreadsheetml/2006/main" count="445" uniqueCount="126">
  <si>
    <t>DR</t>
  </si>
  <si>
    <t>CR</t>
  </si>
  <si>
    <t>Balance Sheet</t>
  </si>
  <si>
    <t>Assets</t>
  </si>
  <si>
    <t>Total Assets</t>
  </si>
  <si>
    <t>Part I</t>
  </si>
  <si>
    <t>Journal Entries</t>
  </si>
  <si>
    <t>Account Description</t>
  </si>
  <si>
    <t>Account #</t>
  </si>
  <si>
    <t>REVENUE</t>
  </si>
  <si>
    <t>ASSETS</t>
  </si>
  <si>
    <t>LIABILITIES</t>
  </si>
  <si>
    <t xml:space="preserve">OWNER'S EQUITY </t>
  </si>
  <si>
    <t>EXPENSES</t>
  </si>
  <si>
    <t>General Journal</t>
  </si>
  <si>
    <t>DATE</t>
  </si>
  <si>
    <t>DESCRIPTION</t>
  </si>
  <si>
    <t>GL NO.</t>
  </si>
  <si>
    <t>Account Title &amp; Explanation</t>
  </si>
  <si>
    <t>Cash</t>
  </si>
  <si>
    <t>Accounts Receivable</t>
  </si>
  <si>
    <t>Accounts Payable</t>
  </si>
  <si>
    <t>Bank Loan</t>
  </si>
  <si>
    <t>Capital Account</t>
  </si>
  <si>
    <t>Owner's Drawings</t>
  </si>
  <si>
    <t>Income Summary</t>
  </si>
  <si>
    <t>Revenue</t>
  </si>
  <si>
    <t>Interest Earned</t>
  </si>
  <si>
    <t>Rent</t>
  </si>
  <si>
    <t>Salaries</t>
  </si>
  <si>
    <t>Account:</t>
  </si>
  <si>
    <t>GL NO:</t>
  </si>
  <si>
    <t>Date</t>
  </si>
  <si>
    <t>Opening Balance</t>
  </si>
  <si>
    <t>Total Liabilities</t>
  </si>
  <si>
    <t>The Chart of Accounts</t>
  </si>
  <si>
    <t>Account Name</t>
  </si>
  <si>
    <t xml:space="preserve">Debit </t>
  </si>
  <si>
    <t>Credit</t>
  </si>
  <si>
    <t>Totals</t>
  </si>
  <si>
    <r>
      <t xml:space="preserve">Balance </t>
    </r>
    <r>
      <rPr>
        <b/>
        <sz val="11"/>
        <rFont val="Calibri"/>
        <family val="2"/>
        <scheme val="minor"/>
      </rPr>
      <t>(DR or CR)</t>
    </r>
  </si>
  <si>
    <t>Income Statement</t>
  </si>
  <si>
    <t>Expenses</t>
  </si>
  <si>
    <t>Total Expenses</t>
  </si>
  <si>
    <t>Net Profit (Loss)</t>
  </si>
  <si>
    <t>Statement of Owner's Equity</t>
  </si>
  <si>
    <t>Closing Owner's Equity</t>
  </si>
  <si>
    <t>Liabilities</t>
  </si>
  <si>
    <t>Owner's Equity</t>
  </si>
  <si>
    <t>Total Liabilities and Owner's Equity</t>
  </si>
  <si>
    <t>Add Additional Investments</t>
  </si>
  <si>
    <t>Add Net Profit (loss)</t>
  </si>
  <si>
    <t>Subtract Owner's Drawings</t>
  </si>
  <si>
    <t>Required: Prepare Financial Statements, assume no additional capital was added during the month.</t>
  </si>
  <si>
    <t>File documents with regulatory authorities to establish a separate legal entity. Initially capitalize the company through deposit of $150,000 from the three owners.</t>
  </si>
  <si>
    <t>Set up a $100,000 investment account and purchase a portfolio of equities and fixed-income securities.</t>
  </si>
  <si>
    <t>Pay $3,000 to landlord for office/warehouse. $2,000 represents a refundable deposit, and $1,000 represents the first month’s rent.</t>
  </si>
  <si>
    <t>Purchase office equipment for $6,000. The equipment has an estimated life of two years with no salvage value.*</t>
  </si>
  <si>
    <t>Receive $1,200 cash for a one-year subscription to the monthly newsletter.</t>
  </si>
  <si>
    <t>Purchase and receive 500 books at a cost of $20 per book for a total of $10,000. Invoice terms are that payment from IAL is due in 30 days. No cash changes hands. These books are intended for resale.</t>
  </si>
  <si>
    <t>Spend $600 on newspaper and trade magazine advertising for the month.</t>
  </si>
  <si>
    <t>Borrow $12,000 from a bank for working capital. Interest is payable annually at 10 percent. The principal is due in two years.</t>
  </si>
  <si>
    <t>Ship first order to a customer consisting of five books at $25 per book. Invoice terms are that payment is due in 30 days. No cash changes hands.</t>
  </si>
  <si>
    <t>Sell for cash 10 books at $25 per book at an investment conference.</t>
  </si>
  <si>
    <t>Hire a part-time clerk. The clerk is hired through an agency that also handles all payroll taxes. The company is to pay $15 per hour to the agency. The clerk works six hours prior to 31 January, but no cash will be paid until February.</t>
  </si>
  <si>
    <t>Mail out the first month’s newsletter to customer. This subscription had been sold on 3 January. See item 5.</t>
  </si>
  <si>
    <t>Review of the investment portfolio shows that $100 of interest income was earned and the market value of the portfolio has increased by $2,000. The balance in the investment account is now $102,100. The securities are classified as “trading” securities.</t>
  </si>
  <si>
    <t>Contributed Capital</t>
  </si>
  <si>
    <t>Asset = L + E, A went up, E went up</t>
  </si>
  <si>
    <t>Investments</t>
  </si>
  <si>
    <t>Cash went Down, Investments went up = no change to Assets</t>
  </si>
  <si>
    <t>Prepaid Rent</t>
  </si>
  <si>
    <t>Rent Deposit</t>
  </si>
  <si>
    <t xml:space="preserve">    Cash</t>
  </si>
  <si>
    <t>Cash went Down, Current Assets went Up = no change to Assets</t>
  </si>
  <si>
    <t>Office Equipment</t>
  </si>
  <si>
    <t>Cash went Down, Fixed Assets went Up = no change to Assets</t>
  </si>
  <si>
    <t>Unearned Fees</t>
  </si>
  <si>
    <t>Asset went Up, Liability went Up</t>
  </si>
  <si>
    <t>Inventory</t>
  </si>
  <si>
    <t>Asset went Up, Liability went UP</t>
  </si>
  <si>
    <t>Advertising Expense</t>
  </si>
  <si>
    <t>Sales</t>
  </si>
  <si>
    <t>Cost of Goods Sold</t>
  </si>
  <si>
    <t>A, L, E</t>
  </si>
  <si>
    <t>Salaries Expense</t>
  </si>
  <si>
    <t>Salaries Payable</t>
  </si>
  <si>
    <t>Expense Up, Liability Up</t>
  </si>
  <si>
    <t>Unearned Revenue</t>
  </si>
  <si>
    <t>Revenue Up, Liability Down</t>
  </si>
  <si>
    <t>Interest Income</t>
  </si>
  <si>
    <t>Asset Up, Equity Up</t>
  </si>
  <si>
    <t>Unrecognised Gains</t>
  </si>
  <si>
    <t>Depreciation Expense</t>
  </si>
  <si>
    <t>Accumulated Depreciation</t>
  </si>
  <si>
    <t>Expense Up, Asset Down Up</t>
  </si>
  <si>
    <t>Interest Expense</t>
  </si>
  <si>
    <t>Interest Payable</t>
  </si>
  <si>
    <t>Rent &amp; Deposit</t>
  </si>
  <si>
    <t>Unearned Fee</t>
  </si>
  <si>
    <t xml:space="preserve">Inventory </t>
  </si>
  <si>
    <t>Investment Advisors Limited</t>
  </si>
  <si>
    <t>#</t>
  </si>
  <si>
    <t>Activity</t>
  </si>
  <si>
    <t>Cost Goods Sold</t>
  </si>
  <si>
    <t>Deprecition Expense</t>
  </si>
  <si>
    <t>Rent Expense</t>
  </si>
  <si>
    <t>Expense Up, Asset Down</t>
  </si>
  <si>
    <t>Advertsing Expense</t>
  </si>
  <si>
    <t>For the Month Ending  January 2006</t>
  </si>
  <si>
    <t>Owner's Equity at Jan 1, 2006</t>
  </si>
  <si>
    <t>As at January 31, 2006, 2010</t>
  </si>
  <si>
    <t xml:space="preserve">Note - skipped unadjusted Trial balance </t>
  </si>
  <si>
    <t>Skipped closing Gl Accounts to Income Summary and closing Income Summary to Income Statement</t>
  </si>
  <si>
    <t>Adjusting Entries</t>
  </si>
  <si>
    <t>Adjusted Trial Balance</t>
  </si>
  <si>
    <t>BS</t>
  </si>
  <si>
    <t>IS</t>
  </si>
  <si>
    <t>Asset</t>
  </si>
  <si>
    <t>Contra Asset</t>
  </si>
  <si>
    <t>Liability</t>
  </si>
  <si>
    <t>Equity</t>
  </si>
  <si>
    <t>Income</t>
  </si>
  <si>
    <t>Expense</t>
  </si>
  <si>
    <t>The following would be closed to Income Summary at the end of the month</t>
  </si>
  <si>
    <t>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</si>
</sst>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\ d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theme="1"/>
      <name val="Times New Roman"/>
      <family val="1"/>
    </font>
    <font>
      <b/>
      <u val="doubleAccounting"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1" xfId="0" quotePrefix="1" applyFont="1" applyBorder="1" applyAlignment="1">
      <alignment horizontal="center" vertical="center"/>
    </xf>
    <xf numFmtId="16" fontId="4" fillId="0" borderId="1" xfId="0" quotePrefix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1" applyNumberFormat="1" applyFont="1" applyBorder="1"/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/>
    <xf numFmtId="0" fontId="8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left"/>
    </xf>
    <xf numFmtId="164" fontId="8" fillId="0" borderId="1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0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/>
    <xf numFmtId="164" fontId="5" fillId="0" borderId="0" xfId="1" applyNumberFormat="1" applyFont="1"/>
    <xf numFmtId="0" fontId="5" fillId="0" borderId="0" xfId="0" applyFont="1" applyAlignment="1">
      <alignment vertical="center"/>
    </xf>
    <xf numFmtId="0" fontId="5" fillId="0" borderId="0" xfId="0" applyFont="1" applyBorder="1"/>
    <xf numFmtId="164" fontId="5" fillId="0" borderId="0" xfId="1" applyNumberFormat="1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164" fontId="5" fillId="0" borderId="17" xfId="0" applyNumberFormat="1" applyFont="1" applyBorder="1"/>
    <xf numFmtId="0" fontId="5" fillId="0" borderId="17" xfId="0" applyFont="1" applyBorder="1"/>
    <xf numFmtId="165" fontId="5" fillId="0" borderId="17" xfId="2" applyNumberFormat="1" applyFont="1" applyBorder="1"/>
    <xf numFmtId="0" fontId="8" fillId="0" borderId="3" xfId="0" applyFont="1" applyBorder="1" applyAlignment="1">
      <alignment horizontal="left"/>
    </xf>
    <xf numFmtId="164" fontId="8" fillId="0" borderId="0" xfId="1" applyNumberFormat="1" applyFont="1" applyBorder="1" applyAlignment="1">
      <alignment wrapText="1"/>
    </xf>
    <xf numFmtId="49" fontId="8" fillId="0" borderId="0" xfId="1" quotePrefix="1" applyNumberFormat="1" applyFont="1" applyBorder="1" applyAlignment="1">
      <alignment wrapText="1"/>
    </xf>
    <xf numFmtId="164" fontId="5" fillId="0" borderId="17" xfId="1" applyNumberFormat="1" applyFont="1" applyBorder="1"/>
    <xf numFmtId="164" fontId="11" fillId="0" borderId="17" xfId="1" applyNumberFormat="1" applyFont="1" applyBorder="1"/>
    <xf numFmtId="165" fontId="12" fillId="0" borderId="17" xfId="2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64" fontId="5" fillId="0" borderId="18" xfId="1" applyNumberFormat="1" applyFont="1" applyBorder="1" applyAlignment="1">
      <alignment horizontal="left"/>
    </xf>
    <xf numFmtId="164" fontId="5" fillId="0" borderId="18" xfId="1" applyNumberFormat="1" applyFont="1" applyBorder="1" applyAlignment="1">
      <alignment horizontal="left" indent="2"/>
    </xf>
    <xf numFmtId="164" fontId="5" fillId="0" borderId="18" xfId="1" applyNumberFormat="1" applyFont="1" applyBorder="1" applyAlignment="1"/>
    <xf numFmtId="164" fontId="5" fillId="0" borderId="19" xfId="1" applyNumberFormat="1" applyFont="1" applyBorder="1" applyAlignment="1"/>
    <xf numFmtId="164" fontId="5" fillId="0" borderId="20" xfId="1" applyNumberFormat="1" applyFont="1" applyBorder="1" applyAlignment="1"/>
    <xf numFmtId="0" fontId="0" fillId="0" borderId="1" xfId="0" applyBorder="1"/>
    <xf numFmtId="164" fontId="5" fillId="0" borderId="4" xfId="1" applyNumberFormat="1" applyFont="1" applyBorder="1"/>
    <xf numFmtId="0" fontId="5" fillId="0" borderId="2" xfId="0" applyFont="1" applyBorder="1" applyAlignment="1">
      <alignment horizontal="center"/>
    </xf>
    <xf numFmtId="0" fontId="13" fillId="0" borderId="17" xfId="0" applyFont="1" applyBorder="1"/>
    <xf numFmtId="164" fontId="13" fillId="0" borderId="17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15" fontId="0" fillId="0" borderId="21" xfId="0" applyNumberFormat="1" applyBorder="1" applyAlignment="1">
      <alignment vertical="top"/>
    </xf>
    <xf numFmtId="0" fontId="5" fillId="0" borderId="25" xfId="0" applyFont="1" applyFill="1" applyBorder="1" applyAlignment="1">
      <alignment horizontal="center"/>
    </xf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5" fontId="0" fillId="0" borderId="11" xfId="0" applyNumberFormat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/>
    <xf numFmtId="164" fontId="5" fillId="0" borderId="12" xfId="1" applyNumberFormat="1" applyFont="1" applyFill="1" applyBorder="1"/>
    <xf numFmtId="166" fontId="14" fillId="0" borderId="27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/>
    </xf>
    <xf numFmtId="164" fontId="5" fillId="0" borderId="31" xfId="1" applyNumberFormat="1" applyFont="1" applyFill="1" applyBorder="1"/>
    <xf numFmtId="164" fontId="5" fillId="0" borderId="32" xfId="1" applyNumberFormat="1" applyFont="1" applyFill="1" applyBorder="1"/>
    <xf numFmtId="166" fontId="14" fillId="0" borderId="16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/>
    <xf numFmtId="15" fontId="0" fillId="0" borderId="8" xfId="0" applyNumberFormat="1" applyBorder="1" applyAlignment="1">
      <alignment vertical="top"/>
    </xf>
    <xf numFmtId="15" fontId="0" fillId="0" borderId="33" xfId="0" applyNumberFormat="1" applyBorder="1" applyAlignment="1">
      <alignment vertical="top"/>
    </xf>
    <xf numFmtId="164" fontId="5" fillId="0" borderId="16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14" fillId="0" borderId="1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/>
    </xf>
    <xf numFmtId="164" fontId="5" fillId="0" borderId="14" xfId="1" applyNumberFormat="1" applyFont="1" applyFill="1" applyBorder="1"/>
    <xf numFmtId="166" fontId="14" fillId="0" borderId="1" xfId="0" applyNumberFormat="1" applyFont="1" applyFill="1" applyBorder="1" applyAlignment="1">
      <alignment horizontal="left" vertical="center"/>
    </xf>
    <xf numFmtId="166" fontId="14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164" fontId="5" fillId="0" borderId="13" xfId="1" applyNumberFormat="1" applyFont="1" applyFill="1" applyBorder="1"/>
    <xf numFmtId="166" fontId="14" fillId="0" borderId="1" xfId="0" applyNumberFormat="1" applyFont="1" applyBorder="1" applyAlignment="1">
      <alignment horizontal="left" vertical="center"/>
    </xf>
    <xf numFmtId="15" fontId="5" fillId="0" borderId="1" xfId="0" applyNumberFormat="1" applyFont="1" applyBorder="1"/>
    <xf numFmtId="15" fontId="5" fillId="0" borderId="1" xfId="0" applyNumberFormat="1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164" fontId="5" fillId="0" borderId="2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6" fontId="14" fillId="0" borderId="34" xfId="0" applyNumberFormat="1" applyFont="1" applyFill="1" applyBorder="1" applyAlignment="1">
      <alignment horizontal="left" vertical="center"/>
    </xf>
    <xf numFmtId="164" fontId="5" fillId="0" borderId="35" xfId="1" applyNumberFormat="1" applyFont="1" applyFill="1" applyBorder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4" fontId="8" fillId="0" borderId="15" xfId="1" applyNumberFormat="1" applyFont="1" applyBorder="1" applyAlignment="1">
      <alignment horizontal="left"/>
    </xf>
    <xf numFmtId="164" fontId="5" fillId="0" borderId="14" xfId="1" applyNumberFormat="1" applyFont="1" applyBorder="1"/>
    <xf numFmtId="15" fontId="5" fillId="0" borderId="2" xfId="0" applyNumberFormat="1" applyFont="1" applyBorder="1" applyAlignment="1">
      <alignment horizontal="center"/>
    </xf>
    <xf numFmtId="165" fontId="13" fillId="0" borderId="17" xfId="2" applyNumberFormat="1" applyFont="1" applyBorder="1"/>
    <xf numFmtId="15" fontId="5" fillId="0" borderId="2" xfId="0" applyNumberFormat="1" applyFont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right" vertical="center" wrapText="1"/>
    </xf>
    <xf numFmtId="164" fontId="8" fillId="0" borderId="2" xfId="1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0" xfId="1" applyNumberFormat="1" applyFont="1" applyFill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164" fontId="5" fillId="0" borderId="17" xfId="0" applyNumberFormat="1" applyFont="1" applyFill="1" applyBorder="1"/>
    <xf numFmtId="164" fontId="8" fillId="0" borderId="18" xfId="1" applyNumberFormat="1" applyFont="1" applyBorder="1" applyAlignment="1"/>
    <xf numFmtId="165" fontId="15" fillId="0" borderId="17" xfId="2" applyNumberFormat="1" applyFont="1" applyBorder="1"/>
    <xf numFmtId="164" fontId="8" fillId="0" borderId="18" xfId="1" applyNumberFormat="1" applyFont="1" applyBorder="1" applyAlignment="1">
      <alignment horizontal="left"/>
    </xf>
    <xf numFmtId="164" fontId="8" fillId="0" borderId="17" xfId="1" applyNumberFormat="1" applyFont="1" applyBorder="1"/>
    <xf numFmtId="164" fontId="8" fillId="0" borderId="19" xfId="1" applyNumberFormat="1" applyFont="1" applyBorder="1" applyAlignment="1"/>
    <xf numFmtId="164" fontId="8" fillId="0" borderId="20" xfId="1" applyNumberFormat="1" applyFont="1" applyBorder="1" applyAlignment="1"/>
    <xf numFmtId="164" fontId="16" fillId="0" borderId="17" xfId="1" applyNumberFormat="1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6" fontId="14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164" fontId="5" fillId="4" borderId="1" xfId="1" applyNumberFormat="1" applyFont="1" applyFill="1" applyBorder="1"/>
    <xf numFmtId="15" fontId="5" fillId="4" borderId="1" xfId="0" applyNumberFormat="1" applyFont="1" applyFill="1" applyBorder="1"/>
    <xf numFmtId="164" fontId="5" fillId="4" borderId="1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indent="2"/>
    </xf>
    <xf numFmtId="0" fontId="5" fillId="0" borderId="3" xfId="0" applyFont="1" applyFill="1" applyBorder="1" applyAlignment="1">
      <alignment horizontal="left" indent="2"/>
    </xf>
    <xf numFmtId="0" fontId="5" fillId="0" borderId="4" xfId="0" applyFont="1" applyFill="1" applyBorder="1" applyAlignment="1">
      <alignment horizontal="left" indent="2"/>
    </xf>
    <xf numFmtId="0" fontId="9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indent="2"/>
    </xf>
    <xf numFmtId="0" fontId="9" fillId="0" borderId="3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indent="2"/>
    </xf>
    <xf numFmtId="0" fontId="9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indent="2"/>
    </xf>
    <xf numFmtId="0" fontId="5" fillId="0" borderId="14" xfId="0" applyFont="1" applyFill="1" applyBorder="1" applyAlignment="1">
      <alignment horizontal="left" wrapText="1" indent="2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indent="2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0" fontId="8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indent="2"/>
    </xf>
    <xf numFmtId="0" fontId="5" fillId="0" borderId="18" xfId="0" applyFont="1" applyBorder="1" applyAlignment="1">
      <alignment horizontal="left" indent="2"/>
    </xf>
    <xf numFmtId="0" fontId="5" fillId="0" borderId="19" xfId="0" applyFont="1" applyBorder="1" applyAlignment="1">
      <alignment horizontal="left" indent="2"/>
    </xf>
    <xf numFmtId="0" fontId="5" fillId="0" borderId="20" xfId="0" applyFont="1" applyBorder="1" applyAlignment="1">
      <alignment horizontal="left" indent="2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 wrapText="1"/>
    </xf>
    <xf numFmtId="164" fontId="8" fillId="0" borderId="19" xfId="1" applyNumberFormat="1" applyFont="1" applyBorder="1" applyAlignment="1">
      <alignment horizontal="center" vertical="center" wrapText="1"/>
    </xf>
    <xf numFmtId="164" fontId="8" fillId="0" borderId="20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view="pageLayout" zoomScaleNormal="100" workbookViewId="0">
      <selection activeCell="D42" sqref="D42"/>
    </sheetView>
  </sheetViews>
  <sheetFormatPr defaultRowHeight="15.75" x14ac:dyDescent="0.25"/>
  <cols>
    <col min="1" max="3" width="9.140625" style="2"/>
    <col min="4" max="4" width="10.85546875" style="2" bestFit="1" customWidth="1"/>
    <col min="5" max="5" width="5.28515625" style="2" customWidth="1"/>
    <col min="6" max="6" width="12.140625" style="2" bestFit="1" customWidth="1"/>
    <col min="7" max="7" width="7.85546875" style="2" bestFit="1" customWidth="1"/>
    <col min="8" max="9" width="11.7109375" style="2" customWidth="1"/>
    <col min="10" max="16384" width="9.140625" style="2"/>
  </cols>
  <sheetData>
    <row r="2" spans="1:9" x14ac:dyDescent="0.25">
      <c r="A2" s="1" t="s">
        <v>5</v>
      </c>
      <c r="B2" s="1" t="s">
        <v>6</v>
      </c>
    </row>
    <row r="4" spans="1:9" x14ac:dyDescent="0.25">
      <c r="A4" s="148" t="s">
        <v>101</v>
      </c>
      <c r="B4" s="148"/>
      <c r="C4" s="148"/>
      <c r="D4" s="148"/>
      <c r="E4" s="148"/>
      <c r="F4" s="148"/>
      <c r="G4" s="148"/>
      <c r="H4" s="148"/>
      <c r="I4" s="148"/>
    </row>
    <row r="5" spans="1:9" x14ac:dyDescent="0.25">
      <c r="A5" s="148"/>
      <c r="B5" s="148"/>
      <c r="C5" s="148"/>
      <c r="D5" s="148"/>
      <c r="E5" s="148"/>
      <c r="F5" s="148"/>
      <c r="G5" s="148"/>
      <c r="H5" s="148"/>
      <c r="I5" s="148"/>
    </row>
    <row r="6" spans="1:9" x14ac:dyDescent="0.25">
      <c r="A6" s="148"/>
      <c r="B6" s="148"/>
      <c r="C6" s="148"/>
      <c r="D6" s="148"/>
      <c r="E6" s="148"/>
      <c r="F6" s="148"/>
      <c r="G6" s="148"/>
      <c r="H6" s="148"/>
      <c r="I6" s="148"/>
    </row>
    <row r="8" spans="1:9" x14ac:dyDescent="0.25">
      <c r="A8" s="4" t="s">
        <v>35</v>
      </c>
    </row>
    <row r="10" spans="1:9" x14ac:dyDescent="0.25">
      <c r="A10" s="155" t="s">
        <v>7</v>
      </c>
      <c r="B10" s="155"/>
      <c r="C10" s="155"/>
      <c r="D10" s="5" t="s">
        <v>8</v>
      </c>
      <c r="F10" s="155" t="s">
        <v>7</v>
      </c>
      <c r="G10" s="155"/>
      <c r="H10" s="5" t="s">
        <v>8</v>
      </c>
    </row>
    <row r="11" spans="1:9" x14ac:dyDescent="0.25">
      <c r="A11" s="157" t="s">
        <v>10</v>
      </c>
      <c r="B11" s="157"/>
      <c r="C11" s="157"/>
      <c r="D11" s="6"/>
      <c r="F11" s="158" t="s">
        <v>9</v>
      </c>
      <c r="G11" s="158"/>
      <c r="H11" s="6"/>
    </row>
    <row r="12" spans="1:9" x14ac:dyDescent="0.25">
      <c r="A12" s="150" t="s">
        <v>19</v>
      </c>
      <c r="B12" s="150"/>
      <c r="C12" s="150"/>
      <c r="D12" s="7">
        <v>101</v>
      </c>
      <c r="F12" s="150" t="s">
        <v>26</v>
      </c>
      <c r="G12" s="150"/>
      <c r="H12" s="7">
        <v>400</v>
      </c>
    </row>
    <row r="13" spans="1:9" x14ac:dyDescent="0.25">
      <c r="A13" s="150" t="s">
        <v>69</v>
      </c>
      <c r="B13" s="150"/>
      <c r="C13" s="150"/>
      <c r="D13" s="7">
        <v>103</v>
      </c>
      <c r="F13" s="150" t="s">
        <v>27</v>
      </c>
      <c r="G13" s="150"/>
      <c r="H13" s="7">
        <v>415</v>
      </c>
    </row>
    <row r="14" spans="1:9" x14ac:dyDescent="0.25">
      <c r="A14" s="150" t="s">
        <v>20</v>
      </c>
      <c r="B14" s="150"/>
      <c r="C14" s="150"/>
      <c r="D14" s="7">
        <v>105</v>
      </c>
      <c r="F14" s="152" t="s">
        <v>92</v>
      </c>
      <c r="G14" s="154"/>
      <c r="H14" s="7">
        <v>420</v>
      </c>
    </row>
    <row r="15" spans="1:9" x14ac:dyDescent="0.25">
      <c r="A15" s="150" t="s">
        <v>71</v>
      </c>
      <c r="B15" s="150"/>
      <c r="C15" s="150"/>
      <c r="D15" s="7">
        <v>111</v>
      </c>
      <c r="F15" s="150"/>
      <c r="G15" s="150"/>
      <c r="H15" s="7"/>
    </row>
    <row r="16" spans="1:9" x14ac:dyDescent="0.25">
      <c r="A16" s="152" t="s">
        <v>72</v>
      </c>
      <c r="B16" s="153"/>
      <c r="C16" s="154"/>
      <c r="D16" s="7">
        <v>112</v>
      </c>
      <c r="F16" s="156" t="s">
        <v>13</v>
      </c>
      <c r="G16" s="156"/>
      <c r="H16" s="7"/>
    </row>
    <row r="17" spans="1:8" x14ac:dyDescent="0.25">
      <c r="A17" s="152" t="s">
        <v>100</v>
      </c>
      <c r="B17" s="153"/>
      <c r="C17" s="154"/>
      <c r="D17" s="7">
        <v>116</v>
      </c>
      <c r="F17" s="150" t="s">
        <v>104</v>
      </c>
      <c r="G17" s="150"/>
      <c r="H17" s="7">
        <v>505</v>
      </c>
    </row>
    <row r="18" spans="1:8" x14ac:dyDescent="0.25">
      <c r="A18" s="152" t="s">
        <v>75</v>
      </c>
      <c r="B18" s="153"/>
      <c r="C18" s="154"/>
      <c r="D18" s="7">
        <v>120</v>
      </c>
      <c r="F18" s="150" t="s">
        <v>81</v>
      </c>
      <c r="G18" s="150"/>
      <c r="H18" s="7">
        <v>511</v>
      </c>
    </row>
    <row r="19" spans="1:8" x14ac:dyDescent="0.25">
      <c r="A19" s="152" t="s">
        <v>94</v>
      </c>
      <c r="B19" s="153"/>
      <c r="C19" s="154"/>
      <c r="D19" s="7">
        <v>125</v>
      </c>
      <c r="F19" s="150" t="s">
        <v>28</v>
      </c>
      <c r="G19" s="150"/>
      <c r="H19" s="7">
        <v>520</v>
      </c>
    </row>
    <row r="20" spans="1:8" x14ac:dyDescent="0.25">
      <c r="A20" s="162" t="s">
        <v>11</v>
      </c>
      <c r="B20" s="162"/>
      <c r="C20" s="162"/>
      <c r="D20" s="7"/>
      <c r="F20" s="150" t="s">
        <v>29</v>
      </c>
      <c r="G20" s="150"/>
      <c r="H20" s="7">
        <v>530</v>
      </c>
    </row>
    <row r="21" spans="1:8" x14ac:dyDescent="0.25">
      <c r="A21" s="150" t="s">
        <v>77</v>
      </c>
      <c r="B21" s="150"/>
      <c r="C21" s="150"/>
      <c r="D21" s="7">
        <v>200</v>
      </c>
      <c r="F21" s="150" t="s">
        <v>96</v>
      </c>
      <c r="G21" s="150"/>
      <c r="H21" s="7">
        <v>535</v>
      </c>
    </row>
    <row r="22" spans="1:8" x14ac:dyDescent="0.25">
      <c r="A22" s="150" t="s">
        <v>21</v>
      </c>
      <c r="B22" s="150"/>
      <c r="C22" s="150"/>
      <c r="D22" s="7">
        <v>205</v>
      </c>
      <c r="F22" s="150" t="s">
        <v>105</v>
      </c>
      <c r="G22" s="150"/>
      <c r="H22" s="7">
        <v>540</v>
      </c>
    </row>
    <row r="23" spans="1:8" x14ac:dyDescent="0.25">
      <c r="A23" s="152" t="s">
        <v>86</v>
      </c>
      <c r="B23" s="153"/>
      <c r="C23" s="154"/>
      <c r="D23" s="7">
        <v>207</v>
      </c>
      <c r="F23" s="12"/>
      <c r="G23" s="12"/>
      <c r="H23" s="9"/>
    </row>
    <row r="24" spans="1:8" x14ac:dyDescent="0.25">
      <c r="A24" s="152" t="s">
        <v>22</v>
      </c>
      <c r="B24" s="153"/>
      <c r="C24" s="154"/>
      <c r="D24" s="7">
        <v>210</v>
      </c>
    </row>
    <row r="25" spans="1:8" x14ac:dyDescent="0.25">
      <c r="A25" s="152" t="s">
        <v>97</v>
      </c>
      <c r="B25" s="153"/>
      <c r="C25" s="154"/>
      <c r="D25" s="7">
        <v>215</v>
      </c>
    </row>
    <row r="26" spans="1:8" x14ac:dyDescent="0.25">
      <c r="A26" s="151" t="s">
        <v>12</v>
      </c>
      <c r="B26" s="151"/>
      <c r="C26" s="151"/>
      <c r="D26" s="7"/>
      <c r="F26" s="8"/>
      <c r="G26" s="8"/>
      <c r="H26" s="3"/>
    </row>
    <row r="27" spans="1:8" x14ac:dyDescent="0.25">
      <c r="A27" s="150" t="s">
        <v>23</v>
      </c>
      <c r="B27" s="150"/>
      <c r="C27" s="150"/>
      <c r="D27" s="7">
        <v>300</v>
      </c>
      <c r="F27" s="10"/>
      <c r="G27" s="10"/>
    </row>
    <row r="28" spans="1:8" x14ac:dyDescent="0.25">
      <c r="A28" s="152" t="s">
        <v>24</v>
      </c>
      <c r="B28" s="153"/>
      <c r="C28" s="154"/>
      <c r="D28" s="7">
        <v>310</v>
      </c>
    </row>
    <row r="29" spans="1:8" x14ac:dyDescent="0.25">
      <c r="A29" s="150" t="s">
        <v>25</v>
      </c>
      <c r="B29" s="150"/>
      <c r="C29" s="150"/>
      <c r="D29" s="7">
        <v>315</v>
      </c>
    </row>
    <row r="30" spans="1:8" x14ac:dyDescent="0.25">
      <c r="A30" s="12"/>
      <c r="B30" s="12"/>
      <c r="C30" s="12"/>
      <c r="D30" s="9"/>
    </row>
    <row r="31" spans="1:8" x14ac:dyDescent="0.25">
      <c r="A31" s="12"/>
      <c r="B31" s="12"/>
      <c r="C31" s="12"/>
      <c r="D31" s="9"/>
    </row>
    <row r="32" spans="1:8" x14ac:dyDescent="0.25">
      <c r="A32" s="1"/>
    </row>
    <row r="33" spans="1:9" ht="19.5" customHeight="1" x14ac:dyDescent="0.25">
      <c r="A33" s="13"/>
      <c r="B33" s="149"/>
      <c r="C33" s="149"/>
      <c r="D33" s="149"/>
      <c r="E33" s="149"/>
      <c r="F33" s="149"/>
      <c r="G33" s="149"/>
      <c r="H33" s="149"/>
      <c r="I33" s="15"/>
    </row>
    <row r="34" spans="1:9" ht="19.5" customHeight="1" x14ac:dyDescent="0.25">
      <c r="A34" s="14"/>
      <c r="B34" s="149"/>
      <c r="C34" s="149"/>
      <c r="D34" s="149"/>
      <c r="E34" s="149"/>
      <c r="F34" s="149"/>
      <c r="G34" s="149"/>
      <c r="H34" s="149"/>
      <c r="I34" s="15"/>
    </row>
    <row r="35" spans="1:9" ht="18.75" customHeight="1" x14ac:dyDescent="0.25">
      <c r="A35" s="17"/>
      <c r="B35" s="159"/>
      <c r="C35" s="160"/>
      <c r="D35" s="160"/>
      <c r="E35" s="160"/>
      <c r="F35" s="161"/>
      <c r="G35" s="18"/>
      <c r="H35" s="18"/>
      <c r="I35" s="18"/>
    </row>
    <row r="36" spans="1:9" ht="18.75" customHeight="1" x14ac:dyDescent="0.25">
      <c r="A36" s="17"/>
      <c r="B36" s="159"/>
      <c r="C36" s="160"/>
      <c r="D36" s="160"/>
      <c r="E36" s="160"/>
      <c r="F36" s="161"/>
      <c r="G36" s="18"/>
      <c r="H36" s="18"/>
      <c r="I36" s="18"/>
    </row>
    <row r="37" spans="1:9" ht="18.75" customHeight="1" x14ac:dyDescent="0.25">
      <c r="A37" s="17"/>
      <c r="B37" s="159"/>
      <c r="C37" s="160"/>
      <c r="D37" s="160"/>
      <c r="E37" s="160"/>
      <c r="F37" s="161"/>
      <c r="G37" s="18"/>
      <c r="H37" s="18"/>
      <c r="I37" s="18"/>
    </row>
    <row r="38" spans="1:9" ht="18.75" customHeight="1" x14ac:dyDescent="0.25">
      <c r="A38" s="17"/>
      <c r="B38" s="159"/>
      <c r="C38" s="160"/>
      <c r="D38" s="160"/>
      <c r="E38" s="160"/>
      <c r="F38" s="161"/>
      <c r="G38" s="18"/>
      <c r="H38" s="18"/>
      <c r="I38" s="18"/>
    </row>
  </sheetData>
  <mergeCells count="40">
    <mergeCell ref="A13:C13"/>
    <mergeCell ref="B35:F35"/>
    <mergeCell ref="B36:F36"/>
    <mergeCell ref="B37:F37"/>
    <mergeCell ref="B38:F38"/>
    <mergeCell ref="A17:C17"/>
    <mergeCell ref="A20:C20"/>
    <mergeCell ref="F21:G21"/>
    <mergeCell ref="A19:C19"/>
    <mergeCell ref="A10:C10"/>
    <mergeCell ref="F10:G10"/>
    <mergeCell ref="F16:G16"/>
    <mergeCell ref="F13:G13"/>
    <mergeCell ref="A15:C15"/>
    <mergeCell ref="F17:G17"/>
    <mergeCell ref="F15:G15"/>
    <mergeCell ref="F19:G19"/>
    <mergeCell ref="F18:G18"/>
    <mergeCell ref="A16:C16"/>
    <mergeCell ref="A18:C18"/>
    <mergeCell ref="A11:C11"/>
    <mergeCell ref="F11:G11"/>
    <mergeCell ref="A12:C12"/>
    <mergeCell ref="F12:G12"/>
    <mergeCell ref="A4:I6"/>
    <mergeCell ref="B34:H34"/>
    <mergeCell ref="A21:C21"/>
    <mergeCell ref="A22:C22"/>
    <mergeCell ref="A26:C26"/>
    <mergeCell ref="A27:C27"/>
    <mergeCell ref="A28:C28"/>
    <mergeCell ref="A29:C29"/>
    <mergeCell ref="B33:H33"/>
    <mergeCell ref="F20:G20"/>
    <mergeCell ref="F22:G22"/>
    <mergeCell ref="A24:C24"/>
    <mergeCell ref="A25:C25"/>
    <mergeCell ref="A23:C23"/>
    <mergeCell ref="A14:C14"/>
    <mergeCell ref="F14:G14"/>
  </mergeCells>
  <conditionalFormatting sqref="A35:I38">
    <cfRule type="expression" dxfId="25" priority="6">
      <formula>#REF!="no"</formula>
    </cfRule>
    <cfRule type="expression" dxfId="24" priority="7">
      <formula>"'Cover Sheet'!$F$1=""no"""</formula>
    </cfRule>
  </conditionalFormatting>
  <pageMargins left="0.7" right="0.7" top="0.75" bottom="0.75" header="0.3" footer="0.3"/>
  <pageSetup paperSize="9" orientation="portrait" r:id="rId1"/>
  <headerFooter>
    <oddHeader>&amp;C&amp;12Step1: General Journal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D42" sqref="D42"/>
    </sheetView>
  </sheetViews>
  <sheetFormatPr defaultRowHeight="15" x14ac:dyDescent="0.25"/>
  <cols>
    <col min="1" max="1" width="3" bestFit="1" customWidth="1"/>
    <col min="2" max="2" width="9.7109375" bestFit="1" customWidth="1"/>
    <col min="3" max="3" width="139.85546875" customWidth="1"/>
    <col min="4" max="4" width="9.7109375" bestFit="1" customWidth="1"/>
  </cols>
  <sheetData>
    <row r="1" spans="1:3" x14ac:dyDescent="0.25">
      <c r="A1" s="99" t="s">
        <v>102</v>
      </c>
      <c r="B1" s="99" t="s">
        <v>32</v>
      </c>
      <c r="C1" s="99" t="s">
        <v>103</v>
      </c>
    </row>
    <row r="2" spans="1:3" ht="30" x14ac:dyDescent="0.25">
      <c r="A2" s="96">
        <v>1</v>
      </c>
      <c r="B2" s="97">
        <v>38717</v>
      </c>
      <c r="C2" s="98" t="s">
        <v>54</v>
      </c>
    </row>
    <row r="3" spans="1:3" x14ac:dyDescent="0.25">
      <c r="A3" s="96">
        <v>2</v>
      </c>
      <c r="B3" s="97">
        <v>38719</v>
      </c>
      <c r="C3" s="55" t="s">
        <v>55</v>
      </c>
    </row>
    <row r="4" spans="1:3" x14ac:dyDescent="0.25">
      <c r="A4" s="96">
        <v>3</v>
      </c>
      <c r="B4" s="97">
        <v>38719</v>
      </c>
      <c r="C4" s="55" t="s">
        <v>56</v>
      </c>
    </row>
    <row r="5" spans="1:3" x14ac:dyDescent="0.25">
      <c r="A5" s="96">
        <v>4</v>
      </c>
      <c r="B5" s="97">
        <v>38720</v>
      </c>
      <c r="C5" s="55" t="s">
        <v>57</v>
      </c>
    </row>
    <row r="6" spans="1:3" x14ac:dyDescent="0.25">
      <c r="A6" s="96">
        <v>5</v>
      </c>
      <c r="B6" s="97">
        <v>38720</v>
      </c>
      <c r="C6" s="55" t="s">
        <v>58</v>
      </c>
    </row>
    <row r="7" spans="1:3" ht="30" x14ac:dyDescent="0.25">
      <c r="A7" s="96">
        <v>6</v>
      </c>
      <c r="B7" s="97">
        <v>38727</v>
      </c>
      <c r="C7" s="98" t="s">
        <v>59</v>
      </c>
    </row>
    <row r="8" spans="1:3" x14ac:dyDescent="0.25">
      <c r="A8" s="96">
        <v>7</v>
      </c>
      <c r="B8" s="97">
        <v>38727</v>
      </c>
      <c r="C8" s="55" t="s">
        <v>60</v>
      </c>
    </row>
    <row r="9" spans="1:3" x14ac:dyDescent="0.25">
      <c r="A9" s="96">
        <v>8</v>
      </c>
      <c r="B9" s="97">
        <v>38732</v>
      </c>
      <c r="C9" s="55" t="s">
        <v>61</v>
      </c>
    </row>
    <row r="10" spans="1:3" x14ac:dyDescent="0.25">
      <c r="A10" s="96">
        <v>9</v>
      </c>
      <c r="B10" s="97">
        <v>38732</v>
      </c>
      <c r="C10" s="55" t="s">
        <v>62</v>
      </c>
    </row>
    <row r="11" spans="1:3" x14ac:dyDescent="0.25">
      <c r="A11" s="96">
        <v>10</v>
      </c>
      <c r="B11" s="97">
        <v>38732</v>
      </c>
      <c r="C11" s="55" t="s">
        <v>63</v>
      </c>
    </row>
    <row r="12" spans="1:3" ht="30" x14ac:dyDescent="0.25">
      <c r="A12" s="96">
        <v>11</v>
      </c>
      <c r="B12" s="97">
        <v>38747</v>
      </c>
      <c r="C12" s="98" t="s">
        <v>64</v>
      </c>
    </row>
    <row r="13" spans="1:3" x14ac:dyDescent="0.25">
      <c r="A13" s="96">
        <v>12</v>
      </c>
      <c r="B13" s="97">
        <v>38748</v>
      </c>
      <c r="C13" s="55" t="s">
        <v>65</v>
      </c>
    </row>
    <row r="14" spans="1:3" ht="30" x14ac:dyDescent="0.25">
      <c r="A14" s="96">
        <v>13</v>
      </c>
      <c r="B14" s="97">
        <v>38748</v>
      </c>
      <c r="C14" s="98" t="s">
        <v>66</v>
      </c>
    </row>
  </sheetData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view="pageLayout" zoomScaleNormal="100" workbookViewId="0">
      <selection activeCell="B42" sqref="B42:F42"/>
    </sheetView>
  </sheetViews>
  <sheetFormatPr defaultRowHeight="15" x14ac:dyDescent="0.25"/>
  <cols>
    <col min="1" max="1" width="9.7109375" bestFit="1" customWidth="1"/>
    <col min="4" max="4" width="9.85546875" bestFit="1" customWidth="1"/>
    <col min="6" max="6" width="12.42578125" customWidth="1"/>
    <col min="7" max="7" width="7.7109375" bestFit="1" customWidth="1"/>
    <col min="8" max="9" width="9.85546875" customWidth="1"/>
  </cols>
  <sheetData>
    <row r="1" spans="1:9" ht="15.75" x14ac:dyDescent="0.25">
      <c r="A1" s="164" t="s">
        <v>14</v>
      </c>
      <c r="B1" s="164"/>
      <c r="C1" s="164"/>
      <c r="D1" s="164"/>
      <c r="E1" s="164"/>
      <c r="F1" s="164"/>
      <c r="G1" s="164"/>
      <c r="H1" s="164"/>
      <c r="I1" s="16"/>
    </row>
    <row r="2" spans="1:9" ht="15.75" customHeight="1" thickBot="1" x14ac:dyDescent="0.3">
      <c r="A2" s="64" t="s">
        <v>15</v>
      </c>
      <c r="B2" s="165" t="s">
        <v>18</v>
      </c>
      <c r="C2" s="166"/>
      <c r="D2" s="166"/>
      <c r="E2" s="166"/>
      <c r="F2" s="167"/>
      <c r="G2" s="64" t="s">
        <v>17</v>
      </c>
      <c r="H2" s="64" t="s">
        <v>0</v>
      </c>
      <c r="I2" s="64" t="s">
        <v>1</v>
      </c>
    </row>
    <row r="3" spans="1:9" ht="15.75" x14ac:dyDescent="0.25">
      <c r="A3" s="65">
        <v>38717</v>
      </c>
      <c r="B3" s="168" t="s">
        <v>19</v>
      </c>
      <c r="C3" s="169"/>
      <c r="D3" s="169"/>
      <c r="E3" s="169"/>
      <c r="F3" s="170"/>
      <c r="G3" s="66">
        <f>Accounts!D12</f>
        <v>101</v>
      </c>
      <c r="H3" s="67">
        <v>150000</v>
      </c>
      <c r="I3" s="68"/>
    </row>
    <row r="4" spans="1:9" ht="15.75" x14ac:dyDescent="0.25">
      <c r="A4" s="69">
        <v>38717</v>
      </c>
      <c r="B4" s="171" t="s">
        <v>67</v>
      </c>
      <c r="C4" s="172"/>
      <c r="D4" s="172"/>
      <c r="E4" s="172"/>
      <c r="F4" s="173"/>
      <c r="G4" s="70">
        <f>Accounts!D27</f>
        <v>300</v>
      </c>
      <c r="H4" s="71"/>
      <c r="I4" s="72">
        <f>H3</f>
        <v>150000</v>
      </c>
    </row>
    <row r="5" spans="1:9" ht="29.25" customHeight="1" thickBot="1" x14ac:dyDescent="0.3">
      <c r="A5" s="73"/>
      <c r="B5" s="174" t="s">
        <v>68</v>
      </c>
      <c r="C5" s="175"/>
      <c r="D5" s="175"/>
      <c r="E5" s="175"/>
      <c r="F5" s="176"/>
      <c r="G5" s="74"/>
      <c r="H5" s="75"/>
      <c r="I5" s="76"/>
    </row>
    <row r="6" spans="1:9" ht="16.5" thickBot="1" x14ac:dyDescent="0.3">
      <c r="A6" s="77"/>
      <c r="B6" s="177"/>
      <c r="C6" s="177"/>
      <c r="D6" s="177"/>
      <c r="E6" s="177"/>
      <c r="F6" s="177"/>
      <c r="G6" s="78"/>
      <c r="H6" s="79"/>
      <c r="I6" s="79"/>
    </row>
    <row r="7" spans="1:9" ht="15.75" x14ac:dyDescent="0.25">
      <c r="A7" s="80">
        <v>38719</v>
      </c>
      <c r="B7" s="178" t="s">
        <v>69</v>
      </c>
      <c r="C7" s="178"/>
      <c r="D7" s="178"/>
      <c r="E7" s="178"/>
      <c r="F7" s="178"/>
      <c r="G7" s="66">
        <f>Accounts!D13</f>
        <v>103</v>
      </c>
      <c r="H7" s="67">
        <v>100000</v>
      </c>
      <c r="I7" s="68"/>
    </row>
    <row r="8" spans="1:9" ht="15.75" x14ac:dyDescent="0.25">
      <c r="A8" s="81">
        <v>38719</v>
      </c>
      <c r="B8" s="179" t="s">
        <v>19</v>
      </c>
      <c r="C8" s="179"/>
      <c r="D8" s="179"/>
      <c r="E8" s="179"/>
      <c r="F8" s="179"/>
      <c r="G8" s="70">
        <f>Accounts!D12</f>
        <v>101</v>
      </c>
      <c r="H8" s="71"/>
      <c r="I8" s="72">
        <v>100000</v>
      </c>
    </row>
    <row r="9" spans="1:9" ht="33" customHeight="1" thickBot="1" x14ac:dyDescent="0.3">
      <c r="A9" s="73"/>
      <c r="B9" s="180" t="s">
        <v>70</v>
      </c>
      <c r="C9" s="180"/>
      <c r="D9" s="180"/>
      <c r="E9" s="180"/>
      <c r="F9" s="180"/>
      <c r="G9" s="74"/>
      <c r="H9" s="75"/>
      <c r="I9" s="76"/>
    </row>
    <row r="10" spans="1:9" ht="16.5" thickBot="1" x14ac:dyDescent="0.3">
      <c r="A10" s="77"/>
      <c r="B10" s="177"/>
      <c r="C10" s="177"/>
      <c r="D10" s="177"/>
      <c r="E10" s="177"/>
      <c r="F10" s="177"/>
      <c r="G10" s="78"/>
      <c r="H10" s="82"/>
      <c r="I10" s="82"/>
    </row>
    <row r="11" spans="1:9" ht="15.75" x14ac:dyDescent="0.25">
      <c r="A11" s="65">
        <v>38719</v>
      </c>
      <c r="B11" s="178" t="s">
        <v>71</v>
      </c>
      <c r="C11" s="178"/>
      <c r="D11" s="178"/>
      <c r="E11" s="178"/>
      <c r="F11" s="178"/>
      <c r="G11" s="66">
        <f>Accounts!D15</f>
        <v>111</v>
      </c>
      <c r="H11" s="67">
        <v>1000</v>
      </c>
      <c r="I11" s="68"/>
    </row>
    <row r="12" spans="1:9" ht="15.75" x14ac:dyDescent="0.25">
      <c r="A12" s="69">
        <v>38719</v>
      </c>
      <c r="B12" s="163" t="s">
        <v>72</v>
      </c>
      <c r="C12" s="163"/>
      <c r="D12" s="163"/>
      <c r="E12" s="163"/>
      <c r="F12" s="163"/>
      <c r="G12" s="70">
        <f>Accounts!D16</f>
        <v>112</v>
      </c>
      <c r="H12" s="71">
        <v>2000</v>
      </c>
      <c r="I12" s="72"/>
    </row>
    <row r="13" spans="1:9" ht="15.75" x14ac:dyDescent="0.25">
      <c r="A13" s="69">
        <v>38719</v>
      </c>
      <c r="B13" s="181" t="s">
        <v>73</v>
      </c>
      <c r="C13" s="181"/>
      <c r="D13" s="181"/>
      <c r="E13" s="181"/>
      <c r="F13" s="181"/>
      <c r="G13" s="70">
        <f>Accounts!D12</f>
        <v>101</v>
      </c>
      <c r="H13" s="71"/>
      <c r="I13" s="72">
        <v>3000</v>
      </c>
    </row>
    <row r="14" spans="1:9" ht="30.75" customHeight="1" thickBot="1" x14ac:dyDescent="0.3">
      <c r="A14" s="73"/>
      <c r="B14" s="180" t="s">
        <v>74</v>
      </c>
      <c r="C14" s="180"/>
      <c r="D14" s="180"/>
      <c r="E14" s="180"/>
      <c r="F14" s="180"/>
      <c r="G14" s="74"/>
      <c r="H14" s="75"/>
      <c r="I14" s="76"/>
    </row>
    <row r="15" spans="1:9" ht="16.5" thickBot="1" x14ac:dyDescent="0.3">
      <c r="A15" s="77"/>
      <c r="B15" s="177"/>
      <c r="C15" s="177"/>
      <c r="D15" s="177"/>
      <c r="E15" s="177"/>
      <c r="F15" s="177"/>
      <c r="G15" s="78"/>
      <c r="H15" s="82"/>
      <c r="I15" s="82"/>
    </row>
    <row r="16" spans="1:9" ht="15.75" x14ac:dyDescent="0.25">
      <c r="A16" s="65">
        <v>38720</v>
      </c>
      <c r="B16" s="182" t="s">
        <v>75</v>
      </c>
      <c r="C16" s="182"/>
      <c r="D16" s="182"/>
      <c r="E16" s="182"/>
      <c r="F16" s="182"/>
      <c r="G16" s="66">
        <f>Accounts!D18</f>
        <v>120</v>
      </c>
      <c r="H16" s="67">
        <v>6000</v>
      </c>
      <c r="I16" s="68"/>
    </row>
    <row r="17" spans="1:9" ht="15.75" x14ac:dyDescent="0.25">
      <c r="A17" s="69">
        <v>38720</v>
      </c>
      <c r="B17" s="181" t="s">
        <v>73</v>
      </c>
      <c r="C17" s="181"/>
      <c r="D17" s="181"/>
      <c r="E17" s="181"/>
      <c r="F17" s="181"/>
      <c r="G17" s="70">
        <f>Accounts!D12</f>
        <v>101</v>
      </c>
      <c r="H17" s="71"/>
      <c r="I17" s="72">
        <v>6000</v>
      </c>
    </row>
    <row r="18" spans="1:9" ht="36.75" customHeight="1" thickBot="1" x14ac:dyDescent="0.3">
      <c r="A18" s="73"/>
      <c r="B18" s="180" t="s">
        <v>76</v>
      </c>
      <c r="C18" s="180"/>
      <c r="D18" s="180"/>
      <c r="E18" s="180"/>
      <c r="F18" s="180"/>
      <c r="G18" s="74"/>
      <c r="H18" s="75"/>
      <c r="I18" s="76"/>
    </row>
    <row r="19" spans="1:9" ht="16.5" thickBot="1" x14ac:dyDescent="0.3">
      <c r="A19" s="77"/>
      <c r="B19" s="177"/>
      <c r="C19" s="177"/>
      <c r="D19" s="177"/>
      <c r="E19" s="177"/>
      <c r="F19" s="177"/>
      <c r="G19" s="78"/>
      <c r="H19" s="82"/>
      <c r="I19" s="82"/>
    </row>
    <row r="20" spans="1:9" ht="15.75" x14ac:dyDescent="0.25">
      <c r="A20" s="65">
        <v>38720</v>
      </c>
      <c r="B20" s="178" t="s">
        <v>19</v>
      </c>
      <c r="C20" s="178"/>
      <c r="D20" s="178"/>
      <c r="E20" s="178"/>
      <c r="F20" s="178"/>
      <c r="G20" s="66">
        <f>Accounts!D12</f>
        <v>101</v>
      </c>
      <c r="H20" s="67">
        <v>1200</v>
      </c>
      <c r="I20" s="68"/>
    </row>
    <row r="21" spans="1:9" ht="15.75" x14ac:dyDescent="0.25">
      <c r="A21" s="69">
        <v>38720</v>
      </c>
      <c r="B21" s="179" t="s">
        <v>77</v>
      </c>
      <c r="C21" s="179"/>
      <c r="D21" s="179"/>
      <c r="E21" s="179"/>
      <c r="F21" s="179"/>
      <c r="G21" s="70">
        <f>Accounts!D21</f>
        <v>200</v>
      </c>
      <c r="H21" s="71"/>
      <c r="I21" s="72">
        <v>1200</v>
      </c>
    </row>
    <row r="22" spans="1:9" ht="16.5" thickBot="1" x14ac:dyDescent="0.3">
      <c r="A22" s="73"/>
      <c r="B22" s="183" t="s">
        <v>78</v>
      </c>
      <c r="C22" s="183"/>
      <c r="D22" s="183"/>
      <c r="E22" s="183"/>
      <c r="F22" s="183"/>
      <c r="G22" s="74"/>
      <c r="H22" s="75"/>
      <c r="I22" s="76"/>
    </row>
    <row r="23" spans="1:9" ht="16.5" thickBot="1" x14ac:dyDescent="0.3">
      <c r="A23" s="77"/>
      <c r="B23" s="177"/>
      <c r="C23" s="177"/>
      <c r="D23" s="177"/>
      <c r="E23" s="177"/>
      <c r="F23" s="177"/>
      <c r="G23" s="78"/>
      <c r="H23" s="82"/>
      <c r="I23" s="82"/>
    </row>
    <row r="24" spans="1:9" ht="15.75" x14ac:dyDescent="0.25">
      <c r="A24" s="80">
        <v>38727</v>
      </c>
      <c r="B24" s="178" t="s">
        <v>79</v>
      </c>
      <c r="C24" s="178"/>
      <c r="D24" s="178"/>
      <c r="E24" s="178"/>
      <c r="F24" s="178"/>
      <c r="G24" s="66">
        <f>Accounts!D17</f>
        <v>116</v>
      </c>
      <c r="H24" s="67">
        <v>10000</v>
      </c>
      <c r="I24" s="68"/>
    </row>
    <row r="25" spans="1:9" ht="15.75" x14ac:dyDescent="0.25">
      <c r="A25" s="81">
        <v>38727</v>
      </c>
      <c r="B25" s="179" t="s">
        <v>21</v>
      </c>
      <c r="C25" s="179"/>
      <c r="D25" s="179"/>
      <c r="E25" s="179"/>
      <c r="F25" s="179"/>
      <c r="G25" s="70">
        <f>Accounts!D22</f>
        <v>205</v>
      </c>
      <c r="H25" s="71"/>
      <c r="I25" s="72">
        <v>10000</v>
      </c>
    </row>
    <row r="26" spans="1:9" ht="16.5" thickBot="1" x14ac:dyDescent="0.3">
      <c r="A26" s="73"/>
      <c r="B26" s="183" t="s">
        <v>80</v>
      </c>
      <c r="C26" s="183"/>
      <c r="D26" s="183"/>
      <c r="E26" s="183"/>
      <c r="F26" s="183"/>
      <c r="G26" s="74"/>
      <c r="H26" s="75"/>
      <c r="I26" s="76"/>
    </row>
    <row r="27" spans="1:9" ht="16.5" thickBot="1" x14ac:dyDescent="0.3">
      <c r="A27" s="77"/>
      <c r="B27" s="177"/>
      <c r="C27" s="177"/>
      <c r="D27" s="177"/>
      <c r="E27" s="177"/>
      <c r="F27" s="177"/>
      <c r="G27" s="78"/>
      <c r="H27" s="82"/>
      <c r="I27" s="82"/>
    </row>
    <row r="28" spans="1:9" ht="15.75" x14ac:dyDescent="0.25">
      <c r="A28" s="65">
        <v>38727</v>
      </c>
      <c r="B28" s="178" t="s">
        <v>81</v>
      </c>
      <c r="C28" s="178"/>
      <c r="D28" s="178"/>
      <c r="E28" s="178"/>
      <c r="F28" s="178"/>
      <c r="G28" s="66">
        <f>Accounts!H18</f>
        <v>511</v>
      </c>
      <c r="H28" s="67">
        <v>600</v>
      </c>
      <c r="I28" s="68"/>
    </row>
    <row r="29" spans="1:9" ht="15.75" x14ac:dyDescent="0.25">
      <c r="A29" s="69">
        <v>38727</v>
      </c>
      <c r="B29" s="179" t="s">
        <v>19</v>
      </c>
      <c r="C29" s="179"/>
      <c r="D29" s="179"/>
      <c r="E29" s="179"/>
      <c r="F29" s="179"/>
      <c r="G29" s="70">
        <f>Accounts!D12</f>
        <v>101</v>
      </c>
      <c r="H29" s="71"/>
      <c r="I29" s="72">
        <v>600</v>
      </c>
    </row>
    <row r="30" spans="1:9" ht="16.5" thickBot="1" x14ac:dyDescent="0.3">
      <c r="A30" s="73"/>
      <c r="B30" s="184" t="s">
        <v>80</v>
      </c>
      <c r="C30" s="184"/>
      <c r="D30" s="184"/>
      <c r="E30" s="184"/>
      <c r="F30" s="184"/>
      <c r="G30" s="74"/>
      <c r="H30" s="75"/>
      <c r="I30" s="76"/>
    </row>
    <row r="31" spans="1:9" ht="16.5" thickBot="1" x14ac:dyDescent="0.3">
      <c r="A31" s="77"/>
      <c r="B31" s="177"/>
      <c r="C31" s="177"/>
      <c r="D31" s="177"/>
      <c r="E31" s="177"/>
      <c r="F31" s="177"/>
      <c r="G31" s="78"/>
      <c r="H31" s="82"/>
      <c r="I31" s="82"/>
    </row>
    <row r="32" spans="1:9" ht="15.75" x14ac:dyDescent="0.25">
      <c r="A32" s="80">
        <v>38732</v>
      </c>
      <c r="B32" s="178" t="s">
        <v>19</v>
      </c>
      <c r="C32" s="178"/>
      <c r="D32" s="178"/>
      <c r="E32" s="178"/>
      <c r="F32" s="178"/>
      <c r="G32" s="66">
        <f>Accounts!D12</f>
        <v>101</v>
      </c>
      <c r="H32" s="67">
        <v>12000</v>
      </c>
      <c r="I32" s="68"/>
    </row>
    <row r="33" spans="1:9" ht="15.75" x14ac:dyDescent="0.25">
      <c r="A33" s="81">
        <v>38732</v>
      </c>
      <c r="B33" s="179" t="s">
        <v>22</v>
      </c>
      <c r="C33" s="179"/>
      <c r="D33" s="179"/>
      <c r="E33" s="179"/>
      <c r="F33" s="179"/>
      <c r="G33" s="70">
        <f>Accounts!D24</f>
        <v>210</v>
      </c>
      <c r="H33" s="71"/>
      <c r="I33" s="72">
        <v>12000</v>
      </c>
    </row>
    <row r="34" spans="1:9" ht="16.5" thickBot="1" x14ac:dyDescent="0.3">
      <c r="A34" s="73"/>
      <c r="B34" s="183" t="s">
        <v>78</v>
      </c>
      <c r="C34" s="183"/>
      <c r="D34" s="183"/>
      <c r="E34" s="183"/>
      <c r="F34" s="183"/>
      <c r="G34" s="74"/>
      <c r="H34" s="75"/>
      <c r="I34" s="76"/>
    </row>
    <row r="35" spans="1:9" ht="16.5" thickBot="1" x14ac:dyDescent="0.3">
      <c r="A35" s="77"/>
      <c r="B35" s="177"/>
      <c r="C35" s="177"/>
      <c r="D35" s="177"/>
      <c r="E35" s="177"/>
      <c r="F35" s="177"/>
      <c r="G35" s="78"/>
      <c r="H35" s="82"/>
      <c r="I35" s="82"/>
    </row>
    <row r="36" spans="1:9" ht="15.75" x14ac:dyDescent="0.25">
      <c r="A36" s="65">
        <v>38732</v>
      </c>
      <c r="B36" s="178" t="s">
        <v>20</v>
      </c>
      <c r="C36" s="178"/>
      <c r="D36" s="178"/>
      <c r="E36" s="178"/>
      <c r="F36" s="178"/>
      <c r="G36" s="66">
        <f>Accounts!D14</f>
        <v>105</v>
      </c>
      <c r="H36" s="67">
        <v>125</v>
      </c>
      <c r="I36" s="68"/>
    </row>
    <row r="37" spans="1:9" ht="15.75" x14ac:dyDescent="0.25">
      <c r="A37" s="69">
        <v>38732</v>
      </c>
      <c r="B37" s="185" t="s">
        <v>82</v>
      </c>
      <c r="C37" s="185"/>
      <c r="D37" s="185"/>
      <c r="E37" s="185"/>
      <c r="F37" s="185"/>
      <c r="G37" s="70">
        <f>Accounts!H12</f>
        <v>400</v>
      </c>
      <c r="H37" s="71"/>
      <c r="I37" s="72">
        <v>125</v>
      </c>
    </row>
    <row r="38" spans="1:9" ht="15.75" x14ac:dyDescent="0.25">
      <c r="A38" s="69">
        <v>38732</v>
      </c>
      <c r="B38" s="163" t="s">
        <v>83</v>
      </c>
      <c r="C38" s="163"/>
      <c r="D38" s="163"/>
      <c r="E38" s="163"/>
      <c r="F38" s="163"/>
      <c r="G38" s="70">
        <f>Accounts!H17</f>
        <v>505</v>
      </c>
      <c r="H38" s="71">
        <v>100</v>
      </c>
      <c r="I38" s="72"/>
    </row>
    <row r="39" spans="1:9" ht="15.75" x14ac:dyDescent="0.25">
      <c r="A39" s="69">
        <v>38732</v>
      </c>
      <c r="B39" s="179" t="s">
        <v>79</v>
      </c>
      <c r="C39" s="179"/>
      <c r="D39" s="179"/>
      <c r="E39" s="179"/>
      <c r="F39" s="179"/>
      <c r="G39" s="102">
        <f>Accounts!D17</f>
        <v>116</v>
      </c>
      <c r="H39" s="83"/>
      <c r="I39" s="84">
        <v>100</v>
      </c>
    </row>
    <row r="40" spans="1:9" ht="16.5" thickBot="1" x14ac:dyDescent="0.3">
      <c r="A40" s="73"/>
      <c r="B40" s="184" t="s">
        <v>84</v>
      </c>
      <c r="C40" s="184"/>
      <c r="D40" s="184"/>
      <c r="E40" s="184"/>
      <c r="F40" s="184"/>
      <c r="G40" s="74"/>
      <c r="H40" s="75"/>
      <c r="I40" s="76"/>
    </row>
    <row r="41" spans="1:9" ht="28.5" customHeight="1" x14ac:dyDescent="0.25">
      <c r="A41" s="85"/>
      <c r="B41" s="186"/>
      <c r="C41" s="186"/>
      <c r="D41" s="186"/>
      <c r="E41" s="186"/>
      <c r="F41" s="186"/>
      <c r="G41" s="86"/>
      <c r="H41" s="87"/>
      <c r="I41" s="87"/>
    </row>
    <row r="42" spans="1:9" ht="15.75" x14ac:dyDescent="0.25">
      <c r="A42" s="88"/>
      <c r="B42" s="187"/>
      <c r="C42" s="188"/>
      <c r="D42" s="188"/>
      <c r="E42" s="188"/>
      <c r="F42" s="189"/>
      <c r="G42" s="70"/>
      <c r="H42" s="71"/>
      <c r="I42" s="71"/>
    </row>
    <row r="43" spans="1:9" ht="15.75" x14ac:dyDescent="0.25">
      <c r="A43" s="164" t="s">
        <v>14</v>
      </c>
      <c r="B43" s="164"/>
      <c r="C43" s="164"/>
      <c r="D43" s="164"/>
      <c r="E43" s="164"/>
      <c r="F43" s="164"/>
      <c r="G43" s="164"/>
      <c r="H43" s="164"/>
      <c r="I43" s="16"/>
    </row>
    <row r="44" spans="1:9" ht="16.5" thickBot="1" x14ac:dyDescent="0.3">
      <c r="A44" s="64" t="s">
        <v>15</v>
      </c>
      <c r="B44" s="165" t="s">
        <v>18</v>
      </c>
      <c r="C44" s="166"/>
      <c r="D44" s="166"/>
      <c r="E44" s="166"/>
      <c r="F44" s="167"/>
      <c r="G44" s="64" t="s">
        <v>17</v>
      </c>
      <c r="H44" s="64" t="s">
        <v>0</v>
      </c>
      <c r="I44" s="64" t="s">
        <v>1</v>
      </c>
    </row>
    <row r="45" spans="1:9" ht="15.75" x14ac:dyDescent="0.25">
      <c r="A45" s="65">
        <v>38732</v>
      </c>
      <c r="B45" s="178" t="s">
        <v>19</v>
      </c>
      <c r="C45" s="178"/>
      <c r="D45" s="178"/>
      <c r="E45" s="178"/>
      <c r="F45" s="178"/>
      <c r="G45" s="66">
        <f>Accounts!D12</f>
        <v>101</v>
      </c>
      <c r="H45" s="67">
        <v>250</v>
      </c>
      <c r="I45" s="68"/>
    </row>
    <row r="46" spans="1:9" ht="15.75" x14ac:dyDescent="0.25">
      <c r="A46" s="69">
        <v>38732</v>
      </c>
      <c r="B46" s="185" t="s">
        <v>82</v>
      </c>
      <c r="C46" s="185"/>
      <c r="D46" s="185"/>
      <c r="E46" s="185"/>
      <c r="F46" s="185"/>
      <c r="G46" s="70">
        <f>Accounts!H12</f>
        <v>400</v>
      </c>
      <c r="H46" s="71"/>
      <c r="I46" s="72">
        <v>250</v>
      </c>
    </row>
    <row r="47" spans="1:9" ht="15.75" x14ac:dyDescent="0.25">
      <c r="A47" s="69">
        <v>38732</v>
      </c>
      <c r="B47" s="163" t="s">
        <v>83</v>
      </c>
      <c r="C47" s="163"/>
      <c r="D47" s="163"/>
      <c r="E47" s="163"/>
      <c r="F47" s="163"/>
      <c r="G47" s="70">
        <f>Accounts!H17</f>
        <v>505</v>
      </c>
      <c r="H47" s="71">
        <v>200</v>
      </c>
      <c r="I47" s="72"/>
    </row>
    <row r="48" spans="1:9" ht="15.75" x14ac:dyDescent="0.25">
      <c r="A48" s="69">
        <v>38732</v>
      </c>
      <c r="B48" s="179" t="s">
        <v>79</v>
      </c>
      <c r="C48" s="179"/>
      <c r="D48" s="179"/>
      <c r="E48" s="179"/>
      <c r="F48" s="179"/>
      <c r="G48" s="102">
        <f>Accounts!D17</f>
        <v>116</v>
      </c>
      <c r="H48" s="83"/>
      <c r="I48" s="84">
        <v>200</v>
      </c>
    </row>
    <row r="49" spans="1:9" ht="16.5" thickBot="1" x14ac:dyDescent="0.3">
      <c r="A49" s="73"/>
      <c r="B49" s="184" t="s">
        <v>84</v>
      </c>
      <c r="C49" s="184"/>
      <c r="D49" s="184"/>
      <c r="E49" s="184"/>
      <c r="F49" s="184"/>
      <c r="G49" s="74"/>
      <c r="H49" s="75"/>
      <c r="I49" s="76"/>
    </row>
    <row r="50" spans="1:9" ht="16.5" thickBot="1" x14ac:dyDescent="0.3">
      <c r="A50" s="89"/>
      <c r="B50" s="190"/>
      <c r="C50" s="190"/>
      <c r="D50" s="190"/>
      <c r="E50" s="190"/>
      <c r="F50" s="190"/>
      <c r="G50" s="90"/>
      <c r="H50" s="91"/>
      <c r="I50" s="91"/>
    </row>
    <row r="51" spans="1:9" ht="15.75" x14ac:dyDescent="0.25">
      <c r="A51" s="65">
        <v>38747</v>
      </c>
      <c r="B51" s="178" t="s">
        <v>85</v>
      </c>
      <c r="C51" s="178"/>
      <c r="D51" s="178"/>
      <c r="E51" s="178"/>
      <c r="F51" s="178"/>
      <c r="G51" s="66">
        <f>Accounts!H20</f>
        <v>530</v>
      </c>
      <c r="H51" s="67">
        <v>90</v>
      </c>
      <c r="I51" s="68"/>
    </row>
    <row r="52" spans="1:9" ht="15.75" x14ac:dyDescent="0.25">
      <c r="A52" s="69">
        <v>38747</v>
      </c>
      <c r="B52" s="179" t="s">
        <v>86</v>
      </c>
      <c r="C52" s="179"/>
      <c r="D52" s="179"/>
      <c r="E52" s="179"/>
      <c r="F52" s="179"/>
      <c r="G52" s="70">
        <f>Accounts!D23</f>
        <v>207</v>
      </c>
      <c r="H52" s="71"/>
      <c r="I52" s="72">
        <v>90</v>
      </c>
    </row>
    <row r="53" spans="1:9" ht="30" customHeight="1" thickBot="1" x14ac:dyDescent="0.3">
      <c r="A53" s="73"/>
      <c r="B53" s="180" t="s">
        <v>87</v>
      </c>
      <c r="C53" s="180"/>
      <c r="D53" s="180"/>
      <c r="E53" s="180"/>
      <c r="F53" s="180"/>
      <c r="G53" s="74"/>
      <c r="H53" s="75"/>
      <c r="I53" s="76"/>
    </row>
    <row r="54" spans="1:9" ht="16.5" thickBot="1" x14ac:dyDescent="0.3">
      <c r="A54" s="77"/>
      <c r="B54" s="177"/>
      <c r="C54" s="177"/>
      <c r="D54" s="177"/>
      <c r="E54" s="177"/>
      <c r="F54" s="177"/>
      <c r="G54" s="78"/>
      <c r="H54" s="82"/>
      <c r="I54" s="82"/>
    </row>
    <row r="55" spans="1:9" ht="15.75" x14ac:dyDescent="0.25">
      <c r="A55" s="65">
        <v>38748</v>
      </c>
      <c r="B55" s="178" t="s">
        <v>26</v>
      </c>
      <c r="C55" s="178"/>
      <c r="D55" s="178"/>
      <c r="E55" s="178"/>
      <c r="F55" s="178"/>
      <c r="G55" s="66">
        <f>Accounts!H12</f>
        <v>400</v>
      </c>
      <c r="H55" s="67"/>
      <c r="I55" s="68">
        <v>100</v>
      </c>
    </row>
    <row r="56" spans="1:9" ht="15.75" x14ac:dyDescent="0.25">
      <c r="A56" s="69">
        <v>38748</v>
      </c>
      <c r="B56" s="179" t="s">
        <v>88</v>
      </c>
      <c r="C56" s="179"/>
      <c r="D56" s="179"/>
      <c r="E56" s="179"/>
      <c r="F56" s="179"/>
      <c r="G56" s="70">
        <f>Accounts!D21</f>
        <v>200</v>
      </c>
      <c r="H56" s="71">
        <v>100</v>
      </c>
      <c r="I56" s="72"/>
    </row>
    <row r="57" spans="1:9" ht="16.5" thickBot="1" x14ac:dyDescent="0.3">
      <c r="A57" s="73"/>
      <c r="B57" s="180" t="s">
        <v>89</v>
      </c>
      <c r="C57" s="180"/>
      <c r="D57" s="180"/>
      <c r="E57" s="180"/>
      <c r="F57" s="180"/>
      <c r="G57" s="74"/>
      <c r="H57" s="75"/>
      <c r="I57" s="76"/>
    </row>
    <row r="58" spans="1:9" ht="16.5" thickBot="1" x14ac:dyDescent="0.3">
      <c r="A58" s="77"/>
      <c r="B58" s="177"/>
      <c r="C58" s="177"/>
      <c r="D58" s="177"/>
      <c r="E58" s="177"/>
      <c r="F58" s="177"/>
      <c r="G58" s="78"/>
      <c r="H58" s="82"/>
      <c r="I58" s="82"/>
    </row>
    <row r="59" spans="1:9" ht="15.75" x14ac:dyDescent="0.25">
      <c r="A59" s="65">
        <v>38748</v>
      </c>
      <c r="B59" s="178" t="str">
        <f>Accounts!A13</f>
        <v>Investments</v>
      </c>
      <c r="C59" s="178"/>
      <c r="D59" s="178"/>
      <c r="E59" s="178"/>
      <c r="F59" s="178"/>
      <c r="G59" s="66">
        <f>Accounts!D13</f>
        <v>103</v>
      </c>
      <c r="H59" s="67">
        <v>100</v>
      </c>
      <c r="I59" s="68"/>
    </row>
    <row r="60" spans="1:9" ht="15.75" x14ac:dyDescent="0.25">
      <c r="A60" s="69">
        <v>38748</v>
      </c>
      <c r="B60" s="179" t="s">
        <v>90</v>
      </c>
      <c r="C60" s="179"/>
      <c r="D60" s="179"/>
      <c r="E60" s="179"/>
      <c r="F60" s="179"/>
      <c r="G60" s="70">
        <f>Accounts!H13</f>
        <v>415</v>
      </c>
      <c r="H60" s="71"/>
      <c r="I60" s="72">
        <v>100</v>
      </c>
    </row>
    <row r="61" spans="1:9" ht="16.5" thickBot="1" x14ac:dyDescent="0.3">
      <c r="A61" s="73"/>
      <c r="B61" s="183" t="s">
        <v>91</v>
      </c>
      <c r="C61" s="183"/>
      <c r="D61" s="183"/>
      <c r="E61" s="183"/>
      <c r="F61" s="183"/>
      <c r="G61" s="74"/>
      <c r="H61" s="75"/>
      <c r="I61" s="76"/>
    </row>
    <row r="62" spans="1:9" ht="16.5" thickBot="1" x14ac:dyDescent="0.3">
      <c r="A62" s="103"/>
      <c r="B62" s="192"/>
      <c r="C62" s="193"/>
      <c r="D62" s="193"/>
      <c r="E62" s="193"/>
      <c r="F62" s="194"/>
      <c r="G62" s="78"/>
      <c r="H62" s="82"/>
      <c r="I62" s="104"/>
    </row>
    <row r="63" spans="1:9" ht="15.75" x14ac:dyDescent="0.25">
      <c r="A63" s="65">
        <v>38748</v>
      </c>
      <c r="B63" s="178" t="s">
        <v>69</v>
      </c>
      <c r="C63" s="178"/>
      <c r="D63" s="178"/>
      <c r="E63" s="178"/>
      <c r="F63" s="178"/>
      <c r="G63" s="66">
        <f>Accounts!D13</f>
        <v>103</v>
      </c>
      <c r="H63" s="67">
        <v>2000</v>
      </c>
      <c r="I63" s="68"/>
    </row>
    <row r="64" spans="1:9" ht="15.75" x14ac:dyDescent="0.25">
      <c r="A64" s="69">
        <v>38748</v>
      </c>
      <c r="B64" s="179" t="s">
        <v>92</v>
      </c>
      <c r="C64" s="179"/>
      <c r="D64" s="179"/>
      <c r="E64" s="179"/>
      <c r="F64" s="179"/>
      <c r="G64" s="70">
        <f>Accounts!H14</f>
        <v>420</v>
      </c>
      <c r="H64" s="71"/>
      <c r="I64" s="72">
        <v>2000</v>
      </c>
    </row>
    <row r="65" spans="1:9" ht="16.5" thickBot="1" x14ac:dyDescent="0.3">
      <c r="A65" s="73"/>
      <c r="B65" s="183" t="s">
        <v>91</v>
      </c>
      <c r="C65" s="183"/>
      <c r="D65" s="183"/>
      <c r="E65" s="183"/>
      <c r="F65" s="183"/>
      <c r="G65" s="74"/>
      <c r="H65" s="75"/>
      <c r="I65" s="76"/>
    </row>
    <row r="66" spans="1:9" ht="16.5" thickBot="1" x14ac:dyDescent="0.3">
      <c r="A66" s="139"/>
      <c r="B66" s="191" t="s">
        <v>114</v>
      </c>
      <c r="C66" s="191"/>
      <c r="D66" s="191"/>
      <c r="E66" s="191"/>
      <c r="F66" s="191"/>
      <c r="G66" s="140"/>
      <c r="H66" s="141"/>
      <c r="I66" s="141"/>
    </row>
    <row r="67" spans="1:9" ht="15.75" x14ac:dyDescent="0.25">
      <c r="A67" s="65">
        <v>38748</v>
      </c>
      <c r="B67" s="178" t="s">
        <v>93</v>
      </c>
      <c r="C67" s="178"/>
      <c r="D67" s="178"/>
      <c r="E67" s="178"/>
      <c r="F67" s="178"/>
      <c r="G67" s="66">
        <f>Accounts!H22</f>
        <v>540</v>
      </c>
      <c r="H67" s="67">
        <v>250</v>
      </c>
      <c r="I67" s="68"/>
    </row>
    <row r="68" spans="1:9" ht="15.75" x14ac:dyDescent="0.25">
      <c r="A68" s="69">
        <v>38748</v>
      </c>
      <c r="B68" s="179" t="s">
        <v>94</v>
      </c>
      <c r="C68" s="179"/>
      <c r="D68" s="179"/>
      <c r="E68" s="179"/>
      <c r="F68" s="179"/>
      <c r="G68" s="70">
        <f>Accounts!D19</f>
        <v>125</v>
      </c>
      <c r="H68" s="71"/>
      <c r="I68" s="72">
        <v>250</v>
      </c>
    </row>
    <row r="69" spans="1:9" ht="16.5" thickBot="1" x14ac:dyDescent="0.3">
      <c r="A69" s="73"/>
      <c r="B69" s="183" t="s">
        <v>95</v>
      </c>
      <c r="C69" s="183"/>
      <c r="D69" s="183"/>
      <c r="E69" s="183"/>
      <c r="F69" s="183"/>
      <c r="G69" s="74"/>
      <c r="H69" s="75"/>
      <c r="I69" s="76"/>
    </row>
    <row r="70" spans="1:9" ht="16.5" thickBot="1" x14ac:dyDescent="0.3">
      <c r="A70" s="88"/>
      <c r="B70" s="195"/>
      <c r="C70" s="195"/>
      <c r="D70" s="195"/>
      <c r="E70" s="195"/>
      <c r="F70" s="195"/>
      <c r="G70" s="70"/>
      <c r="H70" s="71"/>
      <c r="I70" s="71"/>
    </row>
    <row r="71" spans="1:9" ht="15.75" x14ac:dyDescent="0.25">
      <c r="A71" s="65">
        <v>38748</v>
      </c>
      <c r="B71" s="178" t="s">
        <v>96</v>
      </c>
      <c r="C71" s="178"/>
      <c r="D71" s="178"/>
      <c r="E71" s="178"/>
      <c r="F71" s="178"/>
      <c r="G71" s="66">
        <f>Accounts!H21</f>
        <v>535</v>
      </c>
      <c r="H71" s="67">
        <v>50</v>
      </c>
      <c r="I71" s="68"/>
    </row>
    <row r="72" spans="1:9" ht="15.75" x14ac:dyDescent="0.25">
      <c r="A72" s="69">
        <v>38748</v>
      </c>
      <c r="B72" s="179" t="s">
        <v>97</v>
      </c>
      <c r="C72" s="179"/>
      <c r="D72" s="179"/>
      <c r="E72" s="179"/>
      <c r="F72" s="179"/>
      <c r="G72" s="70">
        <f>Accounts!D25</f>
        <v>215</v>
      </c>
      <c r="H72" s="71"/>
      <c r="I72" s="72">
        <v>50</v>
      </c>
    </row>
    <row r="73" spans="1:9" ht="16.5" thickBot="1" x14ac:dyDescent="0.3">
      <c r="A73" s="73"/>
      <c r="B73" s="183" t="s">
        <v>87</v>
      </c>
      <c r="C73" s="183"/>
      <c r="D73" s="183"/>
      <c r="E73" s="183"/>
      <c r="F73" s="183"/>
      <c r="G73" s="74"/>
      <c r="H73" s="75"/>
      <c r="I73" s="76"/>
    </row>
    <row r="74" spans="1:9" ht="16.5" thickBot="1" x14ac:dyDescent="0.3">
      <c r="A74" s="88"/>
      <c r="B74" s="195"/>
      <c r="C74" s="195"/>
      <c r="D74" s="195"/>
      <c r="E74" s="195"/>
      <c r="F74" s="195"/>
      <c r="G74" s="70"/>
      <c r="H74" s="71"/>
      <c r="I74" s="71"/>
    </row>
    <row r="75" spans="1:9" ht="15.75" x14ac:dyDescent="0.25">
      <c r="A75" s="65">
        <v>38748</v>
      </c>
      <c r="B75" s="178" t="s">
        <v>106</v>
      </c>
      <c r="C75" s="178"/>
      <c r="D75" s="178"/>
      <c r="E75" s="178"/>
      <c r="F75" s="178"/>
      <c r="G75" s="66">
        <f>Accounts!H19</f>
        <v>520</v>
      </c>
      <c r="H75" s="67">
        <f>H11</f>
        <v>1000</v>
      </c>
      <c r="I75" s="68"/>
    </row>
    <row r="76" spans="1:9" ht="15.75" x14ac:dyDescent="0.25">
      <c r="A76" s="69">
        <v>38748</v>
      </c>
      <c r="B76" s="179" t="s">
        <v>71</v>
      </c>
      <c r="C76" s="179"/>
      <c r="D76" s="179"/>
      <c r="E76" s="179"/>
      <c r="F76" s="179"/>
      <c r="G76" s="70">
        <f>Accounts!D15</f>
        <v>111</v>
      </c>
      <c r="H76" s="71"/>
      <c r="I76" s="72">
        <f>H75</f>
        <v>1000</v>
      </c>
    </row>
    <row r="77" spans="1:9" ht="16.5" thickBot="1" x14ac:dyDescent="0.3">
      <c r="A77" s="73"/>
      <c r="B77" s="183" t="s">
        <v>107</v>
      </c>
      <c r="C77" s="183"/>
      <c r="D77" s="183"/>
      <c r="E77" s="183"/>
      <c r="F77" s="183"/>
      <c r="G77" s="74"/>
      <c r="H77" s="75"/>
      <c r="I77" s="76"/>
    </row>
    <row r="78" spans="1:9" ht="36" customHeight="1" x14ac:dyDescent="0.25">
      <c r="A78" s="88"/>
      <c r="B78" s="197"/>
      <c r="C78" s="198"/>
      <c r="D78" s="198"/>
      <c r="E78" s="198"/>
      <c r="F78" s="199"/>
      <c r="G78" s="70"/>
      <c r="H78" s="71"/>
      <c r="I78" s="71"/>
    </row>
    <row r="79" spans="1:9" ht="15.75" x14ac:dyDescent="0.25">
      <c r="A79" s="92"/>
      <c r="B79" s="196"/>
      <c r="C79" s="196"/>
      <c r="D79" s="196"/>
      <c r="E79" s="196"/>
      <c r="F79" s="196"/>
      <c r="G79" s="17"/>
      <c r="H79" s="19"/>
      <c r="I79" s="19"/>
    </row>
  </sheetData>
  <mergeCells count="79">
    <mergeCell ref="B79:F79"/>
    <mergeCell ref="B74:F74"/>
    <mergeCell ref="B75:F75"/>
    <mergeCell ref="B76:F76"/>
    <mergeCell ref="B77:F77"/>
    <mergeCell ref="B78:F78"/>
    <mergeCell ref="B73:F73"/>
    <mergeCell ref="B61:F61"/>
    <mergeCell ref="B63:F63"/>
    <mergeCell ref="B64:F64"/>
    <mergeCell ref="B65:F65"/>
    <mergeCell ref="B66:F66"/>
    <mergeCell ref="B67:F67"/>
    <mergeCell ref="B62:F62"/>
    <mergeCell ref="B68:F68"/>
    <mergeCell ref="B69:F69"/>
    <mergeCell ref="B70:F70"/>
    <mergeCell ref="B71:F71"/>
    <mergeCell ref="B72:F72"/>
    <mergeCell ref="B60:F60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48:F48"/>
    <mergeCell ref="B37:F37"/>
    <mergeCell ref="B38:F38"/>
    <mergeCell ref="B39:F39"/>
    <mergeCell ref="B40:F40"/>
    <mergeCell ref="B41:F41"/>
    <mergeCell ref="B42:F42"/>
    <mergeCell ref="A43:H43"/>
    <mergeCell ref="B44:F44"/>
    <mergeCell ref="B45:F45"/>
    <mergeCell ref="B46:F46"/>
    <mergeCell ref="B47:F47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H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</mergeCells>
  <pageMargins left="0.7" right="0.7" top="0.75" bottom="0.75" header="0.3" footer="0.3"/>
  <pageSetup paperSize="9" orientation="portrait" r:id="rId1"/>
  <headerFooter>
    <oddHeader xml:space="preserve">&amp;CPractical Accounting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view="pageLayout" zoomScaleNormal="100" workbookViewId="0"/>
  </sheetViews>
  <sheetFormatPr defaultRowHeight="15.75" x14ac:dyDescent="0.25"/>
  <cols>
    <col min="1" max="1" width="10.5703125" style="33" bestFit="1" customWidth="1"/>
    <col min="2" max="5" width="15.5703125" style="33" customWidth="1"/>
    <col min="6" max="8" width="9.85546875" style="34" bestFit="1" customWidth="1"/>
    <col min="9" max="9" width="4.42578125" style="35" bestFit="1" customWidth="1"/>
    <col min="10" max="10" width="9.140625" style="33" customWidth="1"/>
    <col min="11" max="16384" width="9.140625" style="33"/>
  </cols>
  <sheetData>
    <row r="1" spans="1:12" x14ac:dyDescent="0.25">
      <c r="A1" s="25" t="s">
        <v>30</v>
      </c>
      <c r="B1" s="20" t="str">
        <f>Accounts!A12</f>
        <v>Cash</v>
      </c>
      <c r="C1" s="20"/>
      <c r="D1" s="20"/>
      <c r="E1" s="20"/>
      <c r="F1" s="28"/>
      <c r="G1" s="19"/>
      <c r="H1" s="113" t="s">
        <v>31</v>
      </c>
      <c r="I1" s="114">
        <f>Accounts!D12</f>
        <v>101</v>
      </c>
      <c r="J1" s="2"/>
      <c r="K1" s="2"/>
      <c r="L1" s="2"/>
    </row>
    <row r="2" spans="1:12" x14ac:dyDescent="0.25">
      <c r="A2" s="21" t="s">
        <v>32</v>
      </c>
      <c r="B2" s="203" t="s">
        <v>16</v>
      </c>
      <c r="C2" s="204"/>
      <c r="D2" s="204"/>
      <c r="E2" s="205"/>
      <c r="F2" s="29" t="s">
        <v>0</v>
      </c>
      <c r="G2" s="29" t="s">
        <v>1</v>
      </c>
      <c r="H2" s="206" t="s">
        <v>40</v>
      </c>
      <c r="I2" s="207"/>
    </row>
    <row r="3" spans="1:12" x14ac:dyDescent="0.25">
      <c r="A3" s="93">
        <f>'Journal Entries'!A3</f>
        <v>38717</v>
      </c>
      <c r="B3" s="159" t="s">
        <v>33</v>
      </c>
      <c r="C3" s="160"/>
      <c r="D3" s="160"/>
      <c r="E3" s="161"/>
      <c r="F3" s="19">
        <v>0</v>
      </c>
      <c r="G3" s="24"/>
      <c r="H3" s="100"/>
      <c r="I3" s="101" t="s">
        <v>0</v>
      </c>
    </row>
    <row r="4" spans="1:12" x14ac:dyDescent="0.25">
      <c r="A4" s="94">
        <f>A3</f>
        <v>38717</v>
      </c>
      <c r="B4" s="200" t="str">
        <f>'Journal Entries'!B3:F3</f>
        <v>Cash</v>
      </c>
      <c r="C4" s="201"/>
      <c r="D4" s="201"/>
      <c r="E4" s="202"/>
      <c r="F4" s="22">
        <f>'Journal Entries'!H3</f>
        <v>150000</v>
      </c>
      <c r="G4" s="23"/>
      <c r="H4" s="100">
        <f>F4</f>
        <v>150000</v>
      </c>
      <c r="I4" s="101" t="s">
        <v>0</v>
      </c>
    </row>
    <row r="5" spans="1:12" x14ac:dyDescent="0.25">
      <c r="A5" s="95">
        <f>'Journal Entries'!A8</f>
        <v>38719</v>
      </c>
      <c r="B5" s="200" t="str">
        <f>'Journal Entries'!B7:F7</f>
        <v>Investments</v>
      </c>
      <c r="C5" s="201"/>
      <c r="D5" s="201"/>
      <c r="E5" s="202"/>
      <c r="F5" s="19"/>
      <c r="G5" s="24">
        <f>'Journal Entries'!I8</f>
        <v>100000</v>
      </c>
      <c r="H5" s="100">
        <f t="shared" ref="H5:H11" si="0">H4+F5-G5</f>
        <v>50000</v>
      </c>
      <c r="I5" s="101" t="s">
        <v>0</v>
      </c>
    </row>
    <row r="6" spans="1:12" x14ac:dyDescent="0.25">
      <c r="A6" s="95">
        <f>'Journal Entries'!A11</f>
        <v>38719</v>
      </c>
      <c r="B6" s="200" t="s">
        <v>98</v>
      </c>
      <c r="C6" s="201"/>
      <c r="D6" s="201"/>
      <c r="E6" s="202"/>
      <c r="F6" s="19"/>
      <c r="G6" s="24">
        <f>'Journal Entries'!I13</f>
        <v>3000</v>
      </c>
      <c r="H6" s="100">
        <f t="shared" si="0"/>
        <v>47000</v>
      </c>
      <c r="I6" s="101" t="s">
        <v>0</v>
      </c>
    </row>
    <row r="7" spans="1:12" x14ac:dyDescent="0.25">
      <c r="A7" s="95">
        <f>'Journal Entries'!A17</f>
        <v>38720</v>
      </c>
      <c r="B7" s="200" t="str">
        <f>'Journal Entries'!B16:F16</f>
        <v>Office Equipment</v>
      </c>
      <c r="C7" s="201"/>
      <c r="D7" s="201"/>
      <c r="E7" s="202"/>
      <c r="F7" s="19"/>
      <c r="G7" s="24">
        <f>'Journal Entries'!I17</f>
        <v>6000</v>
      </c>
      <c r="H7" s="100">
        <f t="shared" si="0"/>
        <v>41000</v>
      </c>
      <c r="I7" s="101" t="s">
        <v>0</v>
      </c>
    </row>
    <row r="8" spans="1:12" x14ac:dyDescent="0.25">
      <c r="A8" s="95">
        <f>'Journal Entries'!A20</f>
        <v>38720</v>
      </c>
      <c r="B8" s="200" t="str">
        <f>'Journal Entries'!B21:F21</f>
        <v>Unearned Fees</v>
      </c>
      <c r="C8" s="201"/>
      <c r="D8" s="201"/>
      <c r="E8" s="202"/>
      <c r="F8" s="19">
        <f>'Journal Entries'!H20</f>
        <v>1200</v>
      </c>
      <c r="G8" s="24"/>
      <c r="H8" s="100">
        <f t="shared" si="0"/>
        <v>42200</v>
      </c>
      <c r="I8" s="101" t="s">
        <v>0</v>
      </c>
    </row>
    <row r="9" spans="1:12" x14ac:dyDescent="0.25">
      <c r="A9" s="95">
        <f>'Journal Entries'!A29</f>
        <v>38727</v>
      </c>
      <c r="B9" s="200" t="str">
        <f>'Journal Entries'!B28:F28</f>
        <v>Advertising Expense</v>
      </c>
      <c r="C9" s="201"/>
      <c r="D9" s="201"/>
      <c r="E9" s="202"/>
      <c r="F9" s="19"/>
      <c r="G9" s="24">
        <f>'Journal Entries'!I29</f>
        <v>600</v>
      </c>
      <c r="H9" s="100">
        <f t="shared" si="0"/>
        <v>41600</v>
      </c>
      <c r="I9" s="101" t="s">
        <v>0</v>
      </c>
    </row>
    <row r="10" spans="1:12" x14ac:dyDescent="0.25">
      <c r="A10" s="95">
        <f>'Journal Entries'!A32</f>
        <v>38732</v>
      </c>
      <c r="B10" s="200" t="str">
        <f>'Journal Entries'!B33:F33</f>
        <v>Bank Loan</v>
      </c>
      <c r="C10" s="201"/>
      <c r="D10" s="201"/>
      <c r="E10" s="202"/>
      <c r="F10" s="19">
        <f>'Journal Entries'!H32</f>
        <v>12000</v>
      </c>
      <c r="G10" s="24"/>
      <c r="H10" s="100">
        <f t="shared" si="0"/>
        <v>53600</v>
      </c>
      <c r="I10" s="101" t="s">
        <v>0</v>
      </c>
    </row>
    <row r="11" spans="1:12" x14ac:dyDescent="0.25">
      <c r="A11" s="95">
        <f>'Journal Entries'!A45</f>
        <v>38732</v>
      </c>
      <c r="B11" s="200" t="str">
        <f>B104</f>
        <v>Sell for cash 10 books at $25 per book at an investment conference.</v>
      </c>
      <c r="C11" s="201"/>
      <c r="D11" s="201"/>
      <c r="E11" s="202"/>
      <c r="F11" s="19">
        <f>'Journal Entries'!H45</f>
        <v>250</v>
      </c>
      <c r="G11" s="24"/>
      <c r="H11" s="100">
        <f t="shared" si="0"/>
        <v>53850</v>
      </c>
      <c r="I11" s="101" t="s">
        <v>0</v>
      </c>
    </row>
    <row r="12" spans="1:12" x14ac:dyDescent="0.25">
      <c r="A12" s="95"/>
      <c r="B12" s="200"/>
      <c r="C12" s="201"/>
      <c r="D12" s="201"/>
      <c r="E12" s="202"/>
      <c r="F12" s="19"/>
      <c r="G12" s="24"/>
      <c r="H12" s="100"/>
      <c r="I12" s="101"/>
    </row>
    <row r="13" spans="1:12" x14ac:dyDescent="0.25">
      <c r="A13" s="25" t="s">
        <v>30</v>
      </c>
      <c r="B13" s="20" t="s">
        <v>69</v>
      </c>
      <c r="C13" s="20"/>
      <c r="D13" s="20"/>
      <c r="E13" s="20"/>
      <c r="F13" s="28"/>
      <c r="G13" s="19"/>
      <c r="H13" s="113" t="s">
        <v>31</v>
      </c>
      <c r="I13" s="114">
        <f>Accounts!D13</f>
        <v>103</v>
      </c>
    </row>
    <row r="14" spans="1:12" ht="15.75" customHeight="1" x14ac:dyDescent="0.25">
      <c r="A14" s="21" t="s">
        <v>32</v>
      </c>
      <c r="B14" s="203" t="s">
        <v>16</v>
      </c>
      <c r="C14" s="204"/>
      <c r="D14" s="204"/>
      <c r="E14" s="205"/>
      <c r="F14" s="29" t="s">
        <v>0</v>
      </c>
      <c r="G14" s="29" t="s">
        <v>1</v>
      </c>
      <c r="H14" s="206" t="s">
        <v>40</v>
      </c>
      <c r="I14" s="207"/>
    </row>
    <row r="15" spans="1:12" x14ac:dyDescent="0.25">
      <c r="A15" s="93">
        <f>'Journal Entries'!A3</f>
        <v>38717</v>
      </c>
      <c r="B15" s="159" t="s">
        <v>33</v>
      </c>
      <c r="C15" s="160"/>
      <c r="D15" s="160"/>
      <c r="E15" s="161"/>
      <c r="F15" s="19">
        <v>0</v>
      </c>
      <c r="G15" s="24"/>
      <c r="H15" s="100">
        <v>0</v>
      </c>
      <c r="I15" s="101" t="s">
        <v>0</v>
      </c>
    </row>
    <row r="16" spans="1:12" x14ac:dyDescent="0.25">
      <c r="A16" s="93">
        <f>'Journal Entries'!A7</f>
        <v>38719</v>
      </c>
      <c r="B16" s="200" t="str">
        <f>'Journal Entries'!B7:F7</f>
        <v>Investments</v>
      </c>
      <c r="C16" s="201"/>
      <c r="D16" s="201"/>
      <c r="E16" s="202"/>
      <c r="F16" s="22">
        <f>'Journal Entries'!H7</f>
        <v>100000</v>
      </c>
      <c r="G16" s="23"/>
      <c r="H16" s="100">
        <f>H15+F16-G16</f>
        <v>100000</v>
      </c>
      <c r="I16" s="101" t="s">
        <v>0</v>
      </c>
    </row>
    <row r="17" spans="1:9" x14ac:dyDescent="0.25">
      <c r="A17" s="93">
        <f>'Journal Entries'!A59</f>
        <v>38748</v>
      </c>
      <c r="B17" s="61" t="str">
        <f>'Journal Entries'!B60:F60</f>
        <v>Interest Income</v>
      </c>
      <c r="C17" s="62"/>
      <c r="D17" s="62"/>
      <c r="E17" s="63"/>
      <c r="F17" s="22">
        <f>'Journal Entries'!H59</f>
        <v>100</v>
      </c>
      <c r="G17" s="23"/>
      <c r="H17" s="100">
        <f>H16+F17-G17</f>
        <v>100100</v>
      </c>
      <c r="I17" s="101" t="s">
        <v>0</v>
      </c>
    </row>
    <row r="18" spans="1:9" x14ac:dyDescent="0.25">
      <c r="A18" s="95">
        <f>'Journal Entries'!A63</f>
        <v>38748</v>
      </c>
      <c r="B18" s="200" t="str">
        <f>'Journal Entries'!B64:F64</f>
        <v>Unrecognised Gains</v>
      </c>
      <c r="C18" s="201"/>
      <c r="D18" s="201"/>
      <c r="E18" s="202"/>
      <c r="F18" s="19">
        <f>'Journal Entries'!H63</f>
        <v>2000</v>
      </c>
      <c r="G18" s="24"/>
      <c r="H18" s="100">
        <f>H17+F18-G18</f>
        <v>102100</v>
      </c>
      <c r="I18" s="101" t="s">
        <v>0</v>
      </c>
    </row>
    <row r="19" spans="1:9" x14ac:dyDescent="0.25">
      <c r="H19" s="116"/>
      <c r="I19" s="117"/>
    </row>
    <row r="20" spans="1:9" x14ac:dyDescent="0.25">
      <c r="A20" s="25" t="s">
        <v>30</v>
      </c>
      <c r="B20" s="42" t="s">
        <v>20</v>
      </c>
      <c r="C20" s="42"/>
      <c r="D20" s="42"/>
      <c r="E20" s="42"/>
      <c r="F20" s="28"/>
      <c r="G20" s="19"/>
      <c r="H20" s="113" t="s">
        <v>31</v>
      </c>
      <c r="I20" s="114">
        <f>Accounts!D14</f>
        <v>105</v>
      </c>
    </row>
    <row r="21" spans="1:9" x14ac:dyDescent="0.25">
      <c r="A21" s="21" t="s">
        <v>32</v>
      </c>
      <c r="B21" s="203" t="s">
        <v>16</v>
      </c>
      <c r="C21" s="204"/>
      <c r="D21" s="204"/>
      <c r="E21" s="205"/>
      <c r="F21" s="29" t="s">
        <v>0</v>
      </c>
      <c r="G21" s="29" t="s">
        <v>1</v>
      </c>
      <c r="H21" s="206" t="s">
        <v>40</v>
      </c>
      <c r="I21" s="207"/>
    </row>
    <row r="22" spans="1:9" x14ac:dyDescent="0.25">
      <c r="A22" s="93">
        <f>A15</f>
        <v>38717</v>
      </c>
      <c r="B22" s="159" t="s">
        <v>33</v>
      </c>
      <c r="C22" s="160"/>
      <c r="D22" s="160"/>
      <c r="E22" s="161"/>
      <c r="F22" s="19">
        <v>0</v>
      </c>
      <c r="G22" s="24"/>
      <c r="H22" s="100"/>
      <c r="I22" s="101"/>
    </row>
    <row r="23" spans="1:9" x14ac:dyDescent="0.25">
      <c r="A23" s="93">
        <f>'Journal Entries'!A36</f>
        <v>38732</v>
      </c>
      <c r="B23" s="200" t="str">
        <f>Transactions!C10</f>
        <v>Ship first order to a customer consisting of five books at $25 per book. Invoice terms are that payment is due in 30 days. No cash changes hands.</v>
      </c>
      <c r="C23" s="201"/>
      <c r="D23" s="201"/>
      <c r="E23" s="202"/>
      <c r="F23" s="22">
        <f>'Journal Entries'!H36</f>
        <v>125</v>
      </c>
      <c r="G23" s="23"/>
      <c r="H23" s="100">
        <f>F23</f>
        <v>125</v>
      </c>
      <c r="I23" s="101" t="s">
        <v>0</v>
      </c>
    </row>
    <row r="24" spans="1:9" x14ac:dyDescent="0.25">
      <c r="A24" s="26"/>
      <c r="B24" s="61"/>
      <c r="C24" s="62"/>
      <c r="D24" s="62"/>
      <c r="E24" s="63"/>
      <c r="F24" s="22"/>
      <c r="G24" s="23"/>
      <c r="H24" s="100"/>
      <c r="I24" s="101" t="s">
        <v>0</v>
      </c>
    </row>
    <row r="25" spans="1:9" x14ac:dyDescent="0.25">
      <c r="A25" s="17"/>
      <c r="B25" s="200"/>
      <c r="C25" s="201"/>
      <c r="D25" s="201"/>
      <c r="E25" s="202"/>
      <c r="F25" s="19"/>
      <c r="G25" s="24"/>
      <c r="H25" s="112"/>
      <c r="I25" s="115"/>
    </row>
    <row r="26" spans="1:9" x14ac:dyDescent="0.25">
      <c r="A26" s="25" t="s">
        <v>30</v>
      </c>
      <c r="B26" s="20" t="s">
        <v>71</v>
      </c>
      <c r="C26" s="20"/>
      <c r="D26" s="20"/>
      <c r="E26" s="20"/>
      <c r="F26" s="28"/>
      <c r="G26" s="19"/>
      <c r="H26" s="113" t="s">
        <v>31</v>
      </c>
      <c r="I26" s="114">
        <f>Accounts!D15</f>
        <v>111</v>
      </c>
    </row>
    <row r="27" spans="1:9" ht="15.75" customHeight="1" x14ac:dyDescent="0.25">
      <c r="A27" s="21" t="s">
        <v>32</v>
      </c>
      <c r="B27" s="203" t="s">
        <v>16</v>
      </c>
      <c r="C27" s="204"/>
      <c r="D27" s="204"/>
      <c r="E27" s="205"/>
      <c r="F27" s="29" t="s">
        <v>0</v>
      </c>
      <c r="G27" s="29" t="s">
        <v>1</v>
      </c>
      <c r="H27" s="206" t="s">
        <v>40</v>
      </c>
      <c r="I27" s="207"/>
    </row>
    <row r="28" spans="1:9" x14ac:dyDescent="0.25">
      <c r="A28" s="93">
        <f>A3</f>
        <v>38717</v>
      </c>
      <c r="B28" s="159" t="s">
        <v>33</v>
      </c>
      <c r="C28" s="160"/>
      <c r="D28" s="160"/>
      <c r="E28" s="161"/>
      <c r="F28" s="19">
        <v>0</v>
      </c>
      <c r="G28" s="24"/>
      <c r="H28" s="100">
        <v>0</v>
      </c>
      <c r="I28" s="101" t="s">
        <v>0</v>
      </c>
    </row>
    <row r="29" spans="1:9" x14ac:dyDescent="0.25">
      <c r="A29" s="93">
        <f>'Journal Entries'!A11</f>
        <v>38719</v>
      </c>
      <c r="B29" s="200" t="str">
        <f>'Journal Entries'!B11:F11</f>
        <v>Prepaid Rent</v>
      </c>
      <c r="C29" s="201"/>
      <c r="D29" s="201"/>
      <c r="E29" s="202"/>
      <c r="F29" s="22">
        <f>'Journal Entries'!H11</f>
        <v>1000</v>
      </c>
      <c r="G29" s="23"/>
      <c r="H29" s="100">
        <f>F29-G29</f>
        <v>1000</v>
      </c>
      <c r="I29" s="101" t="s">
        <v>0</v>
      </c>
    </row>
    <row r="30" spans="1:9" x14ac:dyDescent="0.25">
      <c r="A30" s="94">
        <f>'Journal Entries'!A76</f>
        <v>38748</v>
      </c>
      <c r="B30" s="200" t="str">
        <f>'Journal Entries'!B12:F12</f>
        <v>Rent Deposit</v>
      </c>
      <c r="C30" s="201"/>
      <c r="D30" s="201"/>
      <c r="E30" s="202"/>
      <c r="F30" s="22"/>
      <c r="G30" s="23">
        <f>'Journal Entries'!I76</f>
        <v>1000</v>
      </c>
      <c r="H30" s="100">
        <f>H29+F30-G30</f>
        <v>0</v>
      </c>
      <c r="I30" s="101" t="s">
        <v>0</v>
      </c>
    </row>
    <row r="31" spans="1:9" x14ac:dyDescent="0.25">
      <c r="A31" s="26"/>
      <c r="B31" s="61"/>
      <c r="C31" s="62"/>
      <c r="D31" s="62"/>
      <c r="E31" s="63"/>
      <c r="F31" s="22"/>
      <c r="G31" s="23"/>
      <c r="H31" s="100"/>
      <c r="I31" s="118"/>
    </row>
    <row r="32" spans="1:9" x14ac:dyDescent="0.25">
      <c r="A32" s="26"/>
      <c r="B32" s="135"/>
      <c r="C32" s="136"/>
      <c r="D32" s="136"/>
      <c r="E32" s="137"/>
      <c r="F32" s="22"/>
      <c r="G32" s="23"/>
      <c r="H32" s="100"/>
      <c r="I32" s="118"/>
    </row>
    <row r="33" spans="1:9" x14ac:dyDescent="0.25">
      <c r="A33" s="17"/>
      <c r="B33" s="200"/>
      <c r="C33" s="201"/>
      <c r="D33" s="201"/>
      <c r="E33" s="202"/>
      <c r="F33" s="19"/>
      <c r="G33" s="24"/>
      <c r="H33" s="112"/>
      <c r="I33" s="115"/>
    </row>
    <row r="34" spans="1:9" x14ac:dyDescent="0.25">
      <c r="A34" s="25" t="s">
        <v>30</v>
      </c>
      <c r="B34" s="20" t="s">
        <v>72</v>
      </c>
      <c r="C34" s="20"/>
      <c r="D34" s="20"/>
      <c r="E34" s="20"/>
      <c r="F34" s="28"/>
      <c r="G34" s="19"/>
      <c r="H34" s="113" t="s">
        <v>31</v>
      </c>
      <c r="I34" s="114">
        <f>Accounts!D16</f>
        <v>112</v>
      </c>
    </row>
    <row r="35" spans="1:9" ht="15.75" customHeight="1" x14ac:dyDescent="0.25">
      <c r="A35" s="21" t="s">
        <v>32</v>
      </c>
      <c r="B35" s="203" t="s">
        <v>16</v>
      </c>
      <c r="C35" s="204"/>
      <c r="D35" s="204"/>
      <c r="E35" s="205"/>
      <c r="F35" s="29" t="s">
        <v>0</v>
      </c>
      <c r="G35" s="29" t="s">
        <v>1</v>
      </c>
      <c r="H35" s="206" t="s">
        <v>40</v>
      </c>
      <c r="I35" s="207"/>
    </row>
    <row r="36" spans="1:9" x14ac:dyDescent="0.25">
      <c r="A36" s="93">
        <f>A28</f>
        <v>38717</v>
      </c>
      <c r="B36" s="159" t="s">
        <v>33</v>
      </c>
      <c r="C36" s="160"/>
      <c r="D36" s="160"/>
      <c r="E36" s="161"/>
      <c r="F36" s="19">
        <v>0</v>
      </c>
      <c r="G36" s="24"/>
      <c r="H36" s="100">
        <v>0</v>
      </c>
      <c r="I36" s="101" t="s">
        <v>0</v>
      </c>
    </row>
    <row r="37" spans="1:9" x14ac:dyDescent="0.25">
      <c r="A37" s="27">
        <f>A29</f>
        <v>38719</v>
      </c>
      <c r="B37" s="214" t="str">
        <f>'Journal Entries'!B12:F12</f>
        <v>Rent Deposit</v>
      </c>
      <c r="C37" s="214"/>
      <c r="D37" s="214"/>
      <c r="E37" s="214"/>
      <c r="F37" s="22">
        <f>'Journal Entries'!H12</f>
        <v>2000</v>
      </c>
      <c r="G37" s="22"/>
      <c r="H37" s="119">
        <f>H36+F37-G37</f>
        <v>2000</v>
      </c>
      <c r="I37" s="101" t="s">
        <v>0</v>
      </c>
    </row>
    <row r="38" spans="1:9" x14ac:dyDescent="0.25">
      <c r="A38" s="48"/>
      <c r="B38" s="213"/>
      <c r="C38" s="213"/>
      <c r="D38" s="213"/>
      <c r="E38" s="213"/>
      <c r="F38" s="30"/>
      <c r="G38" s="30"/>
      <c r="H38" s="120"/>
      <c r="I38" s="121"/>
    </row>
    <row r="39" spans="1:9" x14ac:dyDescent="0.25">
      <c r="A39" s="105" t="s">
        <v>30</v>
      </c>
      <c r="B39" s="106" t="s">
        <v>79</v>
      </c>
      <c r="C39" s="106"/>
      <c r="D39" s="106"/>
      <c r="E39" s="106"/>
      <c r="F39" s="107"/>
      <c r="G39" s="108"/>
      <c r="H39" s="122" t="s">
        <v>31</v>
      </c>
      <c r="I39" s="123">
        <f>Accounts!D17</f>
        <v>116</v>
      </c>
    </row>
    <row r="40" spans="1:9" ht="15.75" customHeight="1" x14ac:dyDescent="0.25">
      <c r="A40" s="21" t="s">
        <v>32</v>
      </c>
      <c r="B40" s="203" t="s">
        <v>16</v>
      </c>
      <c r="C40" s="204"/>
      <c r="D40" s="204"/>
      <c r="E40" s="205"/>
      <c r="F40" s="29" t="s">
        <v>0</v>
      </c>
      <c r="G40" s="29" t="s">
        <v>1</v>
      </c>
      <c r="H40" s="206" t="s">
        <v>40</v>
      </c>
      <c r="I40" s="207"/>
    </row>
    <row r="41" spans="1:9" x14ac:dyDescent="0.25">
      <c r="A41" s="93">
        <f>A36</f>
        <v>38717</v>
      </c>
      <c r="B41" s="159" t="s">
        <v>33</v>
      </c>
      <c r="C41" s="160"/>
      <c r="D41" s="160"/>
      <c r="E41" s="161"/>
      <c r="F41" s="19">
        <v>0</v>
      </c>
      <c r="G41" s="24"/>
      <c r="H41" s="100"/>
      <c r="I41" s="101" t="s">
        <v>0</v>
      </c>
    </row>
    <row r="42" spans="1:9" x14ac:dyDescent="0.25">
      <c r="A42" s="94">
        <f>'Journal Entries'!A24</f>
        <v>38727</v>
      </c>
      <c r="B42" s="200" t="str">
        <f>'Journal Entries'!B24:F24</f>
        <v>Inventory</v>
      </c>
      <c r="C42" s="201"/>
      <c r="D42" s="201"/>
      <c r="E42" s="202"/>
      <c r="F42" s="22">
        <f>'Journal Entries'!H24</f>
        <v>10000</v>
      </c>
      <c r="G42" s="23"/>
      <c r="H42" s="112">
        <f>F42</f>
        <v>10000</v>
      </c>
      <c r="I42" s="101" t="s">
        <v>0</v>
      </c>
    </row>
    <row r="43" spans="1:9" x14ac:dyDescent="0.25">
      <c r="A43" s="95">
        <f>'Journal Entries'!A39</f>
        <v>38732</v>
      </c>
      <c r="B43" s="215" t="str">
        <f>B23</f>
        <v>Ship first order to a customer consisting of five books at $25 per book. Invoice terms are that payment is due in 30 days. No cash changes hands.</v>
      </c>
      <c r="C43" s="216"/>
      <c r="D43" s="216"/>
      <c r="E43" s="217"/>
      <c r="F43" s="19"/>
      <c r="G43" s="24">
        <f>'Journal Entries'!I39</f>
        <v>100</v>
      </c>
      <c r="H43" s="112">
        <f>H42+F43-G43</f>
        <v>9900</v>
      </c>
      <c r="I43" s="101" t="s">
        <v>0</v>
      </c>
    </row>
    <row r="44" spans="1:9" x14ac:dyDescent="0.25">
      <c r="A44" s="95">
        <f>'Journal Entries'!A48</f>
        <v>38732</v>
      </c>
      <c r="B44" s="200" t="str">
        <f>Transactions!C11</f>
        <v>Sell for cash 10 books at $25 per book at an investment conference.</v>
      </c>
      <c r="C44" s="201"/>
      <c r="D44" s="201"/>
      <c r="E44" s="202"/>
      <c r="F44" s="19"/>
      <c r="G44" s="24">
        <f>'Journal Entries'!I48</f>
        <v>200</v>
      </c>
      <c r="H44" s="112">
        <f>H43+F44-G44</f>
        <v>9700</v>
      </c>
      <c r="I44" s="101" t="s">
        <v>0</v>
      </c>
    </row>
    <row r="45" spans="1:9" x14ac:dyDescent="0.25">
      <c r="A45" s="17"/>
      <c r="B45" s="200"/>
      <c r="C45" s="201"/>
      <c r="D45" s="201"/>
      <c r="E45" s="202"/>
      <c r="F45" s="19"/>
      <c r="G45" s="24"/>
      <c r="H45" s="112"/>
      <c r="I45" s="115"/>
    </row>
    <row r="46" spans="1:9" x14ac:dyDescent="0.25">
      <c r="A46" s="25" t="s">
        <v>30</v>
      </c>
      <c r="B46" s="42" t="s">
        <v>75</v>
      </c>
      <c r="C46" s="42"/>
      <c r="D46" s="42"/>
      <c r="E46" s="42"/>
      <c r="F46" s="28"/>
      <c r="G46" s="19"/>
      <c r="H46" s="113" t="s">
        <v>31</v>
      </c>
      <c r="I46" s="114">
        <f>Accounts!D18</f>
        <v>120</v>
      </c>
    </row>
    <row r="47" spans="1:9" ht="15.75" customHeight="1" x14ac:dyDescent="0.25">
      <c r="A47" s="21" t="s">
        <v>32</v>
      </c>
      <c r="B47" s="203" t="s">
        <v>16</v>
      </c>
      <c r="C47" s="204"/>
      <c r="D47" s="204"/>
      <c r="E47" s="205"/>
      <c r="F47" s="29" t="s">
        <v>0</v>
      </c>
      <c r="G47" s="29" t="s">
        <v>1</v>
      </c>
      <c r="H47" s="206" t="s">
        <v>40</v>
      </c>
      <c r="I47" s="207"/>
    </row>
    <row r="48" spans="1:9" x14ac:dyDescent="0.25">
      <c r="A48" s="93">
        <f>A41</f>
        <v>38717</v>
      </c>
      <c r="B48" s="159" t="s">
        <v>33</v>
      </c>
      <c r="C48" s="160"/>
      <c r="D48" s="160"/>
      <c r="E48" s="161"/>
      <c r="F48" s="19">
        <v>0</v>
      </c>
      <c r="G48" s="24"/>
      <c r="H48" s="100"/>
      <c r="I48" s="101" t="s">
        <v>0</v>
      </c>
    </row>
    <row r="49" spans="1:9" x14ac:dyDescent="0.25">
      <c r="A49" s="94">
        <f>'Journal Entries'!A16</f>
        <v>38720</v>
      </c>
      <c r="B49" s="200" t="str">
        <f>'Journal Entries'!B16:F16</f>
        <v>Office Equipment</v>
      </c>
      <c r="C49" s="201"/>
      <c r="D49" s="201"/>
      <c r="E49" s="202"/>
      <c r="F49" s="22">
        <f>'Journal Entries'!H16</f>
        <v>6000</v>
      </c>
      <c r="G49" s="23"/>
      <c r="H49" s="112">
        <f>F49</f>
        <v>6000</v>
      </c>
      <c r="I49" s="101" t="s">
        <v>0</v>
      </c>
    </row>
    <row r="50" spans="1:9" x14ac:dyDescent="0.25">
      <c r="A50" s="17"/>
      <c r="B50" s="200"/>
      <c r="C50" s="201"/>
      <c r="D50" s="201"/>
      <c r="E50" s="202"/>
      <c r="F50" s="19"/>
      <c r="G50" s="24"/>
      <c r="H50" s="112"/>
      <c r="I50" s="118"/>
    </row>
    <row r="51" spans="1:9" x14ac:dyDescent="0.25">
      <c r="A51" s="25" t="s">
        <v>30</v>
      </c>
      <c r="B51" s="42" t="s">
        <v>94</v>
      </c>
      <c r="C51" s="42"/>
      <c r="D51" s="42"/>
      <c r="E51" s="42"/>
      <c r="F51" s="28"/>
      <c r="G51" s="19"/>
      <c r="H51" s="113" t="s">
        <v>31</v>
      </c>
      <c r="I51" s="114">
        <f>Accounts!D19</f>
        <v>125</v>
      </c>
    </row>
    <row r="52" spans="1:9" x14ac:dyDescent="0.25">
      <c r="A52" s="21" t="s">
        <v>32</v>
      </c>
      <c r="B52" s="203" t="s">
        <v>16</v>
      </c>
      <c r="C52" s="204"/>
      <c r="D52" s="204"/>
      <c r="E52" s="205"/>
      <c r="F52" s="29" t="s">
        <v>0</v>
      </c>
      <c r="G52" s="29" t="s">
        <v>1</v>
      </c>
      <c r="H52" s="206" t="s">
        <v>40</v>
      </c>
      <c r="I52" s="207"/>
    </row>
    <row r="53" spans="1:9" x14ac:dyDescent="0.25">
      <c r="A53" s="93">
        <f>'Journal Entries'!A3</f>
        <v>38717</v>
      </c>
      <c r="B53" s="159" t="s">
        <v>33</v>
      </c>
      <c r="C53" s="160"/>
      <c r="D53" s="160"/>
      <c r="E53" s="161"/>
      <c r="F53" s="19"/>
      <c r="G53" s="24">
        <v>0</v>
      </c>
      <c r="H53" s="100">
        <f>G53</f>
        <v>0</v>
      </c>
      <c r="I53" s="101" t="s">
        <v>1</v>
      </c>
    </row>
    <row r="54" spans="1:9" x14ac:dyDescent="0.25">
      <c r="A54" s="94">
        <f>'Journal Entries'!A68</f>
        <v>38748</v>
      </c>
      <c r="B54" s="200" t="str">
        <f>'Journal Entries'!B68:F68</f>
        <v>Accumulated Depreciation</v>
      </c>
      <c r="C54" s="201"/>
      <c r="D54" s="201"/>
      <c r="E54" s="202"/>
      <c r="F54" s="22"/>
      <c r="G54" s="23">
        <f>'Journal Entries'!I68</f>
        <v>250</v>
      </c>
      <c r="H54" s="112">
        <f>H53+G54</f>
        <v>250</v>
      </c>
      <c r="I54" s="101" t="s">
        <v>1</v>
      </c>
    </row>
    <row r="55" spans="1:9" x14ac:dyDescent="0.25">
      <c r="A55" s="17"/>
      <c r="B55" s="200"/>
      <c r="C55" s="201"/>
      <c r="D55" s="201"/>
      <c r="E55" s="202"/>
      <c r="F55" s="19"/>
      <c r="G55" s="24"/>
      <c r="H55" s="112"/>
      <c r="I55" s="118"/>
    </row>
    <row r="56" spans="1:9" x14ac:dyDescent="0.25">
      <c r="A56" s="25" t="s">
        <v>30</v>
      </c>
      <c r="B56" s="42" t="s">
        <v>99</v>
      </c>
      <c r="C56" s="42"/>
      <c r="D56" s="42"/>
      <c r="E56" s="42"/>
      <c r="F56" s="28"/>
      <c r="G56" s="19"/>
      <c r="H56" s="113" t="s">
        <v>31</v>
      </c>
      <c r="I56" s="114">
        <f>Accounts!D21</f>
        <v>200</v>
      </c>
    </row>
    <row r="57" spans="1:9" ht="15.75" customHeight="1" x14ac:dyDescent="0.25">
      <c r="A57" s="21" t="s">
        <v>32</v>
      </c>
      <c r="B57" s="203" t="s">
        <v>16</v>
      </c>
      <c r="C57" s="204"/>
      <c r="D57" s="204"/>
      <c r="E57" s="205"/>
      <c r="F57" s="29" t="s">
        <v>0</v>
      </c>
      <c r="G57" s="29" t="s">
        <v>1</v>
      </c>
      <c r="H57" s="206" t="s">
        <v>40</v>
      </c>
      <c r="I57" s="207"/>
    </row>
    <row r="58" spans="1:9" x14ac:dyDescent="0.25">
      <c r="A58" s="93">
        <f>A48</f>
        <v>38717</v>
      </c>
      <c r="B58" s="159" t="s">
        <v>33</v>
      </c>
      <c r="C58" s="160"/>
      <c r="D58" s="160"/>
      <c r="E58" s="161"/>
      <c r="F58" s="19"/>
      <c r="G58" s="24">
        <v>0</v>
      </c>
      <c r="H58" s="100"/>
      <c r="I58" s="101" t="s">
        <v>1</v>
      </c>
    </row>
    <row r="59" spans="1:9" x14ac:dyDescent="0.25">
      <c r="A59" s="93">
        <f>'Journal Entries'!A21</f>
        <v>38720</v>
      </c>
      <c r="B59" s="200" t="str">
        <f>'Journal Entries'!B21:F21</f>
        <v>Unearned Fees</v>
      </c>
      <c r="C59" s="201"/>
      <c r="D59" s="201"/>
      <c r="E59" s="202"/>
      <c r="F59" s="22"/>
      <c r="G59" s="23">
        <f>'Journal Entries'!I21</f>
        <v>1200</v>
      </c>
      <c r="H59" s="112">
        <f>G59</f>
        <v>1200</v>
      </c>
      <c r="I59" s="101" t="s">
        <v>1</v>
      </c>
    </row>
    <row r="60" spans="1:9" x14ac:dyDescent="0.25">
      <c r="A60" s="95">
        <f>'Journal Entries'!A56</f>
        <v>38748</v>
      </c>
      <c r="B60" s="200" t="str">
        <f>B59</f>
        <v>Unearned Fees</v>
      </c>
      <c r="C60" s="201"/>
      <c r="D60" s="201"/>
      <c r="E60" s="202"/>
      <c r="F60" s="19">
        <f>'Journal Entries'!H56</f>
        <v>100</v>
      </c>
      <c r="G60" s="24"/>
      <c r="H60" s="112">
        <f>H59+G60-F60</f>
        <v>1100</v>
      </c>
      <c r="I60" s="101" t="s">
        <v>1</v>
      </c>
    </row>
    <row r="61" spans="1:9" x14ac:dyDescent="0.25">
      <c r="A61" s="109"/>
      <c r="B61" s="62"/>
      <c r="C61" s="62"/>
      <c r="D61" s="62"/>
      <c r="E61" s="62"/>
      <c r="F61" s="56"/>
      <c r="G61" s="24"/>
      <c r="H61" s="112"/>
      <c r="I61" s="124"/>
    </row>
    <row r="62" spans="1:9" x14ac:dyDescent="0.25">
      <c r="A62" s="25" t="s">
        <v>30</v>
      </c>
      <c r="B62" s="42" t="s">
        <v>21</v>
      </c>
      <c r="C62" s="42"/>
      <c r="D62" s="42"/>
      <c r="E62" s="42"/>
      <c r="F62" s="28"/>
      <c r="G62" s="19"/>
      <c r="H62" s="113" t="s">
        <v>31</v>
      </c>
      <c r="I62" s="114">
        <f>Accounts!D22</f>
        <v>205</v>
      </c>
    </row>
    <row r="63" spans="1:9" x14ac:dyDescent="0.25">
      <c r="A63" s="21" t="s">
        <v>32</v>
      </c>
      <c r="B63" s="203" t="s">
        <v>16</v>
      </c>
      <c r="C63" s="204"/>
      <c r="D63" s="204"/>
      <c r="E63" s="205"/>
      <c r="F63" s="29" t="s">
        <v>0</v>
      </c>
      <c r="G63" s="29" t="s">
        <v>1</v>
      </c>
      <c r="H63" s="206" t="s">
        <v>40</v>
      </c>
      <c r="I63" s="207"/>
    </row>
    <row r="64" spans="1:9" ht="15.75" customHeight="1" x14ac:dyDescent="0.25">
      <c r="A64" s="93">
        <f>A58</f>
        <v>38717</v>
      </c>
      <c r="B64" s="159" t="s">
        <v>33</v>
      </c>
      <c r="C64" s="160"/>
      <c r="D64" s="160"/>
      <c r="E64" s="161"/>
      <c r="F64" s="19"/>
      <c r="G64" s="24">
        <v>0</v>
      </c>
      <c r="H64" s="100">
        <v>0</v>
      </c>
      <c r="I64" s="101" t="s">
        <v>1</v>
      </c>
    </row>
    <row r="65" spans="1:9" x14ac:dyDescent="0.25">
      <c r="A65" s="93">
        <f>'Journal Entries'!A25</f>
        <v>38727</v>
      </c>
      <c r="B65" s="200" t="str">
        <f>Transactions!C7</f>
        <v>Purchase and receive 500 books at a cost of $20 per book for a total of $10,000. Invoice terms are that payment from IAL is due in 30 days. No cash changes hands. These books are intended for resale.</v>
      </c>
      <c r="C65" s="201"/>
      <c r="D65" s="201"/>
      <c r="E65" s="202"/>
      <c r="F65" s="22"/>
      <c r="G65" s="23">
        <f>'Journal Entries'!I25</f>
        <v>10000</v>
      </c>
      <c r="H65" s="112">
        <f>H64+G65-F65</f>
        <v>10000</v>
      </c>
      <c r="I65" s="101" t="s">
        <v>1</v>
      </c>
    </row>
    <row r="66" spans="1:9" x14ac:dyDescent="0.25">
      <c r="A66" s="93"/>
      <c r="B66" s="200"/>
      <c r="C66" s="201"/>
      <c r="D66" s="201"/>
      <c r="E66" s="202"/>
      <c r="F66" s="22"/>
      <c r="G66" s="23"/>
      <c r="H66" s="112"/>
      <c r="I66" s="101"/>
    </row>
    <row r="67" spans="1:9" x14ac:dyDescent="0.25">
      <c r="A67" s="25" t="s">
        <v>30</v>
      </c>
      <c r="B67" s="42" t="s">
        <v>86</v>
      </c>
      <c r="C67" s="42"/>
      <c r="D67" s="42"/>
      <c r="E67" s="42"/>
      <c r="F67" s="28"/>
      <c r="G67" s="19"/>
      <c r="H67" s="113" t="s">
        <v>31</v>
      </c>
      <c r="I67" s="114">
        <f>Accounts!D23</f>
        <v>207</v>
      </c>
    </row>
    <row r="68" spans="1:9" x14ac:dyDescent="0.25">
      <c r="A68" s="21" t="s">
        <v>32</v>
      </c>
      <c r="B68" s="203" t="s">
        <v>16</v>
      </c>
      <c r="C68" s="204"/>
      <c r="D68" s="204"/>
      <c r="E68" s="205"/>
      <c r="F68" s="29" t="s">
        <v>0</v>
      </c>
      <c r="G68" s="29" t="s">
        <v>1</v>
      </c>
      <c r="H68" s="206" t="s">
        <v>40</v>
      </c>
      <c r="I68" s="207"/>
    </row>
    <row r="69" spans="1:9" x14ac:dyDescent="0.25">
      <c r="A69" s="93">
        <f>A58</f>
        <v>38717</v>
      </c>
      <c r="B69" s="159" t="s">
        <v>33</v>
      </c>
      <c r="C69" s="160"/>
      <c r="D69" s="160"/>
      <c r="E69" s="161"/>
      <c r="F69" s="19"/>
      <c r="G69" s="24">
        <v>0</v>
      </c>
      <c r="H69" s="100">
        <v>0</v>
      </c>
      <c r="I69" s="101" t="s">
        <v>1</v>
      </c>
    </row>
    <row r="70" spans="1:9" x14ac:dyDescent="0.25">
      <c r="A70" s="93">
        <f>'Journal Entries'!A51</f>
        <v>38747</v>
      </c>
      <c r="B70" s="200" t="str">
        <f>'Journal Entries'!B52:F52</f>
        <v>Salaries Payable</v>
      </c>
      <c r="C70" s="201"/>
      <c r="D70" s="201"/>
      <c r="E70" s="202"/>
      <c r="F70" s="22"/>
      <c r="G70" s="23">
        <f>'Journal Entries'!I52</f>
        <v>90</v>
      </c>
      <c r="H70" s="112">
        <f>G70</f>
        <v>90</v>
      </c>
      <c r="I70" s="101" t="s">
        <v>1</v>
      </c>
    </row>
    <row r="71" spans="1:9" x14ac:dyDescent="0.25">
      <c r="A71" s="17"/>
      <c r="B71" s="200"/>
      <c r="C71" s="201"/>
      <c r="D71" s="201"/>
      <c r="E71" s="202"/>
      <c r="F71" s="19"/>
      <c r="G71" s="24"/>
      <c r="H71" s="112"/>
      <c r="I71" s="118"/>
    </row>
    <row r="72" spans="1:9" x14ac:dyDescent="0.25">
      <c r="A72" s="25" t="s">
        <v>30</v>
      </c>
      <c r="B72" s="42" t="s">
        <v>22</v>
      </c>
      <c r="C72" s="42"/>
      <c r="D72" s="42"/>
      <c r="E72" s="42"/>
      <c r="F72" s="28"/>
      <c r="G72" s="19"/>
      <c r="H72" s="113" t="s">
        <v>31</v>
      </c>
      <c r="I72" s="114">
        <f>Accounts!D24</f>
        <v>210</v>
      </c>
    </row>
    <row r="73" spans="1:9" x14ac:dyDescent="0.25">
      <c r="A73" s="21" t="s">
        <v>32</v>
      </c>
      <c r="B73" s="203" t="s">
        <v>16</v>
      </c>
      <c r="C73" s="204"/>
      <c r="D73" s="204"/>
      <c r="E73" s="205"/>
      <c r="F73" s="29" t="s">
        <v>0</v>
      </c>
      <c r="G73" s="29" t="s">
        <v>1</v>
      </c>
      <c r="H73" s="206" t="s">
        <v>40</v>
      </c>
      <c r="I73" s="207"/>
    </row>
    <row r="74" spans="1:9" x14ac:dyDescent="0.25">
      <c r="A74" s="93">
        <f>A64</f>
        <v>38717</v>
      </c>
      <c r="B74" s="159" t="s">
        <v>33</v>
      </c>
      <c r="C74" s="160"/>
      <c r="D74" s="160"/>
      <c r="E74" s="161"/>
      <c r="F74" s="19"/>
      <c r="G74" s="24">
        <v>0</v>
      </c>
      <c r="H74" s="100">
        <v>0</v>
      </c>
      <c r="I74" s="101" t="s">
        <v>1</v>
      </c>
    </row>
    <row r="75" spans="1:9" x14ac:dyDescent="0.25">
      <c r="A75" s="93">
        <f>'Journal Entries'!A37</f>
        <v>38732</v>
      </c>
      <c r="B75" s="200" t="str">
        <f>'Journal Entries'!B33:F33</f>
        <v>Bank Loan</v>
      </c>
      <c r="C75" s="201"/>
      <c r="D75" s="201"/>
      <c r="E75" s="202"/>
      <c r="F75" s="22"/>
      <c r="G75" s="23">
        <f>'Journal Entries'!I33</f>
        <v>12000</v>
      </c>
      <c r="H75" s="112">
        <f>G75</f>
        <v>12000</v>
      </c>
      <c r="I75" s="101" t="s">
        <v>1</v>
      </c>
    </row>
    <row r="76" spans="1:9" x14ac:dyDescent="0.25">
      <c r="A76" s="17"/>
      <c r="B76" s="200"/>
      <c r="C76" s="201"/>
      <c r="D76" s="201"/>
      <c r="E76" s="202"/>
      <c r="F76" s="19"/>
      <c r="G76" s="24"/>
      <c r="H76" s="112"/>
      <c r="I76" s="118"/>
    </row>
    <row r="77" spans="1:9" x14ac:dyDescent="0.25">
      <c r="A77" s="25" t="s">
        <v>30</v>
      </c>
      <c r="B77" s="42" t="s">
        <v>97</v>
      </c>
      <c r="C77" s="42"/>
      <c r="D77" s="42"/>
      <c r="E77" s="42"/>
      <c r="F77" s="28"/>
      <c r="G77" s="19"/>
      <c r="H77" s="113" t="s">
        <v>31</v>
      </c>
      <c r="I77" s="114">
        <f>Accounts!D25</f>
        <v>215</v>
      </c>
    </row>
    <row r="78" spans="1:9" x14ac:dyDescent="0.25">
      <c r="A78" s="21" t="s">
        <v>32</v>
      </c>
      <c r="B78" s="203" t="s">
        <v>16</v>
      </c>
      <c r="C78" s="204"/>
      <c r="D78" s="204"/>
      <c r="E78" s="205"/>
      <c r="F78" s="29" t="s">
        <v>0</v>
      </c>
      <c r="G78" s="29" t="s">
        <v>1</v>
      </c>
      <c r="H78" s="206" t="s">
        <v>40</v>
      </c>
      <c r="I78" s="207"/>
    </row>
    <row r="79" spans="1:9" x14ac:dyDescent="0.25">
      <c r="A79" s="93">
        <f>A74</f>
        <v>38717</v>
      </c>
      <c r="B79" s="159" t="s">
        <v>33</v>
      </c>
      <c r="C79" s="160"/>
      <c r="D79" s="160"/>
      <c r="E79" s="161"/>
      <c r="F79" s="19"/>
      <c r="G79" s="24">
        <v>0</v>
      </c>
      <c r="H79" s="100">
        <v>0</v>
      </c>
      <c r="I79" s="101" t="s">
        <v>1</v>
      </c>
    </row>
    <row r="80" spans="1:9" x14ac:dyDescent="0.25">
      <c r="A80" s="93">
        <f>'Journal Entries'!A72</f>
        <v>38748</v>
      </c>
      <c r="B80" s="200" t="str">
        <f>'Journal Entries'!B72:F72</f>
        <v>Interest Payable</v>
      </c>
      <c r="C80" s="201"/>
      <c r="D80" s="201"/>
      <c r="E80" s="202"/>
      <c r="F80" s="22"/>
      <c r="G80" s="23">
        <f>'Journal Entries'!I72</f>
        <v>50</v>
      </c>
      <c r="H80" s="112">
        <f>G80</f>
        <v>50</v>
      </c>
      <c r="I80" s="101" t="s">
        <v>1</v>
      </c>
    </row>
    <row r="81" spans="1:9" x14ac:dyDescent="0.25">
      <c r="A81" s="17"/>
      <c r="B81" s="200"/>
      <c r="C81" s="201"/>
      <c r="D81" s="201"/>
      <c r="E81" s="202"/>
      <c r="F81" s="19"/>
      <c r="G81" s="24"/>
      <c r="H81" s="112"/>
      <c r="I81" s="118"/>
    </row>
    <row r="82" spans="1:9" x14ac:dyDescent="0.25">
      <c r="A82" s="25" t="s">
        <v>30</v>
      </c>
      <c r="B82" s="42" t="s">
        <v>23</v>
      </c>
      <c r="C82" s="42"/>
      <c r="D82" s="42"/>
      <c r="E82" s="42"/>
      <c r="F82" s="28"/>
      <c r="G82" s="19"/>
      <c r="H82" s="113" t="s">
        <v>31</v>
      </c>
      <c r="I82" s="114">
        <f>Accounts!D27</f>
        <v>300</v>
      </c>
    </row>
    <row r="83" spans="1:9" x14ac:dyDescent="0.25">
      <c r="A83" s="21" t="s">
        <v>32</v>
      </c>
      <c r="B83" s="203" t="s">
        <v>16</v>
      </c>
      <c r="C83" s="204"/>
      <c r="D83" s="204"/>
      <c r="E83" s="205"/>
      <c r="F83" s="29" t="s">
        <v>0</v>
      </c>
      <c r="G83" s="29" t="s">
        <v>1</v>
      </c>
      <c r="H83" s="206" t="s">
        <v>40</v>
      </c>
      <c r="I83" s="207"/>
    </row>
    <row r="84" spans="1:9" x14ac:dyDescent="0.25">
      <c r="A84" s="93" t="str">
        <f>A67</f>
        <v>Account:</v>
      </c>
      <c r="B84" s="159" t="s">
        <v>33</v>
      </c>
      <c r="C84" s="160"/>
      <c r="D84" s="160"/>
      <c r="E84" s="161"/>
      <c r="F84" s="19"/>
      <c r="G84" s="24">
        <v>0</v>
      </c>
      <c r="H84" s="100">
        <v>0</v>
      </c>
      <c r="I84" s="101" t="s">
        <v>1</v>
      </c>
    </row>
    <row r="85" spans="1:9" x14ac:dyDescent="0.25">
      <c r="A85" s="93">
        <f>'Journal Entries'!A4</f>
        <v>38717</v>
      </c>
      <c r="B85" s="200" t="str">
        <f>'Journal Entries'!B4:F4</f>
        <v>Contributed Capital</v>
      </c>
      <c r="C85" s="201"/>
      <c r="D85" s="201"/>
      <c r="E85" s="202"/>
      <c r="F85" s="22"/>
      <c r="G85" s="23">
        <f>'Journal Entries'!I4</f>
        <v>150000</v>
      </c>
      <c r="H85" s="112">
        <f>G85</f>
        <v>150000</v>
      </c>
      <c r="I85" s="101" t="s">
        <v>1</v>
      </c>
    </row>
    <row r="86" spans="1:9" ht="34.5" customHeight="1" x14ac:dyDescent="0.25">
      <c r="A86" s="142"/>
      <c r="B86" s="218" t="s">
        <v>124</v>
      </c>
      <c r="C86" s="219"/>
      <c r="D86" s="219"/>
      <c r="E86" s="220"/>
      <c r="F86" s="143"/>
      <c r="G86" s="144"/>
      <c r="H86" s="145"/>
      <c r="I86" s="146"/>
    </row>
    <row r="87" spans="1:9" x14ac:dyDescent="0.25">
      <c r="A87" s="25" t="s">
        <v>30</v>
      </c>
      <c r="B87" s="20" t="str">
        <f>Accounts!F12</f>
        <v>Revenue</v>
      </c>
      <c r="C87" s="20"/>
      <c r="D87" s="20"/>
      <c r="E87" s="20"/>
      <c r="F87" s="28"/>
      <c r="G87" s="19"/>
      <c r="H87" s="113" t="s">
        <v>31</v>
      </c>
      <c r="I87" s="114">
        <f>Accounts!H12</f>
        <v>400</v>
      </c>
    </row>
    <row r="88" spans="1:9" ht="15.75" customHeight="1" x14ac:dyDescent="0.25">
      <c r="A88" s="21" t="s">
        <v>32</v>
      </c>
      <c r="B88" s="203" t="s">
        <v>16</v>
      </c>
      <c r="C88" s="204"/>
      <c r="D88" s="204"/>
      <c r="E88" s="205"/>
      <c r="F88" s="29" t="s">
        <v>0</v>
      </c>
      <c r="G88" s="29" t="s">
        <v>1</v>
      </c>
      <c r="H88" s="206" t="s">
        <v>40</v>
      </c>
      <c r="I88" s="207"/>
    </row>
    <row r="89" spans="1:9" x14ac:dyDescent="0.25">
      <c r="A89" s="93">
        <f>'Journal Entries'!A37</f>
        <v>38732</v>
      </c>
      <c r="B89" s="159" t="str">
        <f>Transactions!C10</f>
        <v>Ship first order to a customer consisting of five books at $25 per book. Invoice terms are that payment is due in 30 days. No cash changes hands.</v>
      </c>
      <c r="C89" s="160"/>
      <c r="D89" s="160"/>
      <c r="E89" s="161"/>
      <c r="F89" s="19"/>
      <c r="G89" s="24">
        <f>'Journal Entries'!I37</f>
        <v>125</v>
      </c>
      <c r="H89" s="100">
        <f>G89</f>
        <v>125</v>
      </c>
      <c r="I89" s="101" t="s">
        <v>1</v>
      </c>
    </row>
    <row r="90" spans="1:9" x14ac:dyDescent="0.25">
      <c r="A90" s="94">
        <f>'Journal Entries'!A46</f>
        <v>38732</v>
      </c>
      <c r="B90" s="200" t="str">
        <f>Transactions!C11</f>
        <v>Sell for cash 10 books at $25 per book at an investment conference.</v>
      </c>
      <c r="C90" s="201"/>
      <c r="D90" s="201"/>
      <c r="E90" s="202"/>
      <c r="F90" s="22"/>
      <c r="G90" s="23">
        <f>'Journal Entries'!I46</f>
        <v>250</v>
      </c>
      <c r="H90" s="112">
        <f>H89+G90</f>
        <v>375</v>
      </c>
      <c r="I90" s="101" t="s">
        <v>1</v>
      </c>
    </row>
    <row r="91" spans="1:9" x14ac:dyDescent="0.25">
      <c r="A91" s="95">
        <f>'Journal Entries'!A56</f>
        <v>38748</v>
      </c>
      <c r="B91" s="200" t="str">
        <f>Transactions!C13</f>
        <v>Mail out the first month’s newsletter to customer. This subscription had been sold on 3 January. See item 5.</v>
      </c>
      <c r="C91" s="201"/>
      <c r="D91" s="201"/>
      <c r="E91" s="202"/>
      <c r="F91" s="19"/>
      <c r="G91" s="24">
        <f>'Journal Entries'!I55</f>
        <v>100</v>
      </c>
      <c r="H91" s="112">
        <f>H90+G91</f>
        <v>475</v>
      </c>
      <c r="I91" s="101" t="s">
        <v>1</v>
      </c>
    </row>
    <row r="92" spans="1:9" x14ac:dyDescent="0.25">
      <c r="A92" s="109"/>
      <c r="B92" s="61"/>
      <c r="C92" s="62"/>
      <c r="D92" s="62"/>
      <c r="E92" s="62"/>
      <c r="F92" s="56"/>
      <c r="G92" s="24"/>
      <c r="H92" s="112"/>
      <c r="I92" s="124"/>
    </row>
    <row r="93" spans="1:9" x14ac:dyDescent="0.25">
      <c r="A93" s="25" t="s">
        <v>30</v>
      </c>
      <c r="B93" s="222" t="s">
        <v>90</v>
      </c>
      <c r="C93" s="223"/>
      <c r="D93" s="42"/>
      <c r="E93" s="42"/>
      <c r="F93" s="28"/>
      <c r="G93" s="19"/>
      <c r="H93" s="113" t="s">
        <v>31</v>
      </c>
      <c r="I93" s="114">
        <f>Accounts!H13</f>
        <v>415</v>
      </c>
    </row>
    <row r="94" spans="1:9" x14ac:dyDescent="0.25">
      <c r="A94" s="21" t="s">
        <v>32</v>
      </c>
      <c r="B94" s="203" t="s">
        <v>16</v>
      </c>
      <c r="C94" s="204"/>
      <c r="D94" s="204"/>
      <c r="E94" s="205"/>
      <c r="F94" s="29" t="s">
        <v>0</v>
      </c>
      <c r="G94" s="29" t="s">
        <v>1</v>
      </c>
      <c r="H94" s="206" t="s">
        <v>40</v>
      </c>
      <c r="I94" s="207"/>
    </row>
    <row r="95" spans="1:9" x14ac:dyDescent="0.25">
      <c r="A95" s="94">
        <f>'Journal Entries'!A60</f>
        <v>38748</v>
      </c>
      <c r="B95" s="200" t="str">
        <f>'Journal Entries'!B59:F59</f>
        <v>Investments</v>
      </c>
      <c r="C95" s="201"/>
      <c r="D95" s="201"/>
      <c r="E95" s="202"/>
      <c r="F95" s="22"/>
      <c r="G95" s="23">
        <f>'Journal Entries'!I60</f>
        <v>100</v>
      </c>
      <c r="H95" s="112">
        <f>G95</f>
        <v>100</v>
      </c>
      <c r="I95" s="101" t="s">
        <v>1</v>
      </c>
    </row>
    <row r="96" spans="1:9" x14ac:dyDescent="0.25">
      <c r="A96" s="111"/>
      <c r="B96" s="135"/>
      <c r="C96" s="136"/>
      <c r="D96" s="136"/>
      <c r="E96" s="136"/>
      <c r="F96" s="147"/>
      <c r="G96" s="23"/>
      <c r="H96" s="112"/>
      <c r="I96" s="124"/>
    </row>
    <row r="97" spans="1:9" x14ac:dyDescent="0.25">
      <c r="A97" s="57"/>
      <c r="B97" s="61"/>
      <c r="C97" s="62"/>
      <c r="D97" s="62"/>
      <c r="E97" s="62"/>
      <c r="F97" s="56"/>
      <c r="G97" s="24"/>
      <c r="H97" s="112"/>
      <c r="I97" s="125"/>
    </row>
    <row r="98" spans="1:9" x14ac:dyDescent="0.25">
      <c r="A98" s="25" t="s">
        <v>30</v>
      </c>
      <c r="B98" s="222" t="s">
        <v>92</v>
      </c>
      <c r="C98" s="223"/>
      <c r="D98" s="42"/>
      <c r="E98" s="42"/>
      <c r="F98" s="28"/>
      <c r="G98" s="19"/>
      <c r="H98" s="113" t="s">
        <v>31</v>
      </c>
      <c r="I98" s="114">
        <f>Accounts!H14</f>
        <v>420</v>
      </c>
    </row>
    <row r="99" spans="1:9" x14ac:dyDescent="0.25">
      <c r="A99" s="21" t="s">
        <v>32</v>
      </c>
      <c r="B99" s="203" t="s">
        <v>16</v>
      </c>
      <c r="C99" s="204"/>
      <c r="D99" s="204"/>
      <c r="E99" s="205"/>
      <c r="F99" s="29" t="s">
        <v>0</v>
      </c>
      <c r="G99" s="29" t="s">
        <v>1</v>
      </c>
      <c r="H99" s="206" t="s">
        <v>40</v>
      </c>
      <c r="I99" s="207"/>
    </row>
    <row r="100" spans="1:9" x14ac:dyDescent="0.25">
      <c r="A100" s="94">
        <f>'Journal Entries'!A52</f>
        <v>38747</v>
      </c>
      <c r="B100" s="200" t="str">
        <f>'Journal Entries'!B64:F64</f>
        <v>Unrecognised Gains</v>
      </c>
      <c r="C100" s="201"/>
      <c r="D100" s="201"/>
      <c r="E100" s="202"/>
      <c r="F100" s="22"/>
      <c r="G100" s="23">
        <f>'Journal Entries'!I64</f>
        <v>2000</v>
      </c>
      <c r="H100" s="112">
        <f>G100</f>
        <v>2000</v>
      </c>
      <c r="I100" s="101" t="s">
        <v>1</v>
      </c>
    </row>
    <row r="101" spans="1:9" x14ac:dyDescent="0.25">
      <c r="A101" s="25" t="s">
        <v>30</v>
      </c>
      <c r="B101" s="20" t="str">
        <f>Accounts!F17</f>
        <v>Cost Goods Sold</v>
      </c>
      <c r="C101" s="20"/>
      <c r="D101" s="20"/>
      <c r="E101" s="20"/>
      <c r="F101" s="28"/>
      <c r="G101" s="19"/>
      <c r="H101" s="113" t="s">
        <v>31</v>
      </c>
      <c r="I101" s="114">
        <f>Accounts!H17</f>
        <v>505</v>
      </c>
    </row>
    <row r="102" spans="1:9" ht="15.75" customHeight="1" x14ac:dyDescent="0.25">
      <c r="A102" s="21" t="s">
        <v>32</v>
      </c>
      <c r="B102" s="203" t="s">
        <v>16</v>
      </c>
      <c r="C102" s="204"/>
      <c r="D102" s="204"/>
      <c r="E102" s="205"/>
      <c r="F102" s="29" t="s">
        <v>0</v>
      </c>
      <c r="G102" s="29" t="s">
        <v>1</v>
      </c>
      <c r="H102" s="206" t="s">
        <v>40</v>
      </c>
      <c r="I102" s="207"/>
    </row>
    <row r="103" spans="1:9" x14ac:dyDescent="0.25">
      <c r="A103" s="94">
        <f>'Journal Entries'!A38</f>
        <v>38732</v>
      </c>
      <c r="B103" s="159" t="str">
        <f>B89</f>
        <v>Ship first order to a customer consisting of five books at $25 per book. Invoice terms are that payment is due in 30 days. No cash changes hands.</v>
      </c>
      <c r="C103" s="160"/>
      <c r="D103" s="160"/>
      <c r="E103" s="161"/>
      <c r="F103" s="19">
        <f>'Journal Entries'!H38</f>
        <v>100</v>
      </c>
      <c r="G103" s="24"/>
      <c r="H103" s="100">
        <f>F103</f>
        <v>100</v>
      </c>
      <c r="I103" s="101" t="s">
        <v>0</v>
      </c>
    </row>
    <row r="104" spans="1:9" x14ac:dyDescent="0.25">
      <c r="A104" s="94">
        <f>A90</f>
        <v>38732</v>
      </c>
      <c r="B104" s="200" t="str">
        <f>B90</f>
        <v>Sell for cash 10 books at $25 per book at an investment conference.</v>
      </c>
      <c r="C104" s="201"/>
      <c r="D104" s="201"/>
      <c r="E104" s="202"/>
      <c r="F104" s="22">
        <f>'Journal Entries'!H47</f>
        <v>200</v>
      </c>
      <c r="G104" s="23"/>
      <c r="H104" s="112">
        <f>H103+F104</f>
        <v>300</v>
      </c>
      <c r="I104" s="101" t="s">
        <v>0</v>
      </c>
    </row>
    <row r="105" spans="1:9" x14ac:dyDescent="0.25">
      <c r="A105" s="17"/>
      <c r="B105" s="200"/>
      <c r="C105" s="201"/>
      <c r="D105" s="201"/>
      <c r="E105" s="202"/>
      <c r="F105" s="19"/>
      <c r="G105" s="24"/>
      <c r="H105" s="112"/>
      <c r="I105" s="118"/>
    </row>
    <row r="106" spans="1:9" x14ac:dyDescent="0.25">
      <c r="A106" s="25" t="s">
        <v>30</v>
      </c>
      <c r="B106" s="42" t="s">
        <v>108</v>
      </c>
      <c r="C106" s="42"/>
      <c r="D106" s="42"/>
      <c r="E106" s="42"/>
      <c r="F106" s="28"/>
      <c r="G106" s="19"/>
      <c r="H106" s="113" t="s">
        <v>31</v>
      </c>
      <c r="I106" s="114">
        <f>Accounts!H18</f>
        <v>511</v>
      </c>
    </row>
    <row r="107" spans="1:9" x14ac:dyDescent="0.25">
      <c r="A107" s="21" t="s">
        <v>32</v>
      </c>
      <c r="B107" s="203" t="s">
        <v>16</v>
      </c>
      <c r="C107" s="204"/>
      <c r="D107" s="204"/>
      <c r="E107" s="205"/>
      <c r="F107" s="29" t="s">
        <v>0</v>
      </c>
      <c r="G107" s="29" t="s">
        <v>1</v>
      </c>
      <c r="H107" s="206" t="s">
        <v>40</v>
      </c>
      <c r="I107" s="207"/>
    </row>
    <row r="108" spans="1:9" x14ac:dyDescent="0.25">
      <c r="A108" s="94">
        <f>'Journal Entries'!A28</f>
        <v>38727</v>
      </c>
      <c r="B108" s="159" t="str">
        <f>'Journal Entries'!B28:F28</f>
        <v>Advertising Expense</v>
      </c>
      <c r="C108" s="160"/>
      <c r="D108" s="160"/>
      <c r="E108" s="161"/>
      <c r="F108" s="19">
        <f>'Journal Entries'!H28</f>
        <v>600</v>
      </c>
      <c r="G108" s="24"/>
      <c r="H108" s="100">
        <f>F108</f>
        <v>600</v>
      </c>
      <c r="I108" s="101" t="s">
        <v>0</v>
      </c>
    </row>
    <row r="109" spans="1:9" x14ac:dyDescent="0.25">
      <c r="A109" s="57"/>
      <c r="B109" s="62"/>
      <c r="C109" s="62"/>
      <c r="D109" s="62"/>
      <c r="E109" s="62"/>
      <c r="F109" s="56"/>
      <c r="G109" s="24"/>
      <c r="H109" s="112"/>
      <c r="I109" s="126"/>
    </row>
    <row r="110" spans="1:9" x14ac:dyDescent="0.25">
      <c r="A110" s="25" t="s">
        <v>30</v>
      </c>
      <c r="B110" s="20" t="str">
        <f>Accounts!F19</f>
        <v>Rent</v>
      </c>
      <c r="C110" s="20"/>
      <c r="D110" s="20"/>
      <c r="E110" s="20"/>
      <c r="F110" s="28"/>
      <c r="G110" s="19"/>
      <c r="H110" s="113" t="s">
        <v>31</v>
      </c>
      <c r="I110" s="114">
        <f>Accounts!H19</f>
        <v>520</v>
      </c>
    </row>
    <row r="111" spans="1:9" ht="15.75" customHeight="1" x14ac:dyDescent="0.25">
      <c r="A111" s="21" t="s">
        <v>32</v>
      </c>
      <c r="B111" s="203" t="s">
        <v>16</v>
      </c>
      <c r="C111" s="204"/>
      <c r="D111" s="204"/>
      <c r="E111" s="205"/>
      <c r="F111" s="29" t="s">
        <v>0</v>
      </c>
      <c r="G111" s="29" t="s">
        <v>1</v>
      </c>
      <c r="H111" s="206" t="s">
        <v>40</v>
      </c>
      <c r="I111" s="207"/>
    </row>
    <row r="112" spans="1:9" x14ac:dyDescent="0.25">
      <c r="A112" s="94">
        <f>'Journal Entries'!A75</f>
        <v>38748</v>
      </c>
      <c r="B112" s="159" t="str">
        <f>'Journal Entries'!B75:F75</f>
        <v>Rent Expense</v>
      </c>
      <c r="C112" s="160"/>
      <c r="D112" s="160"/>
      <c r="E112" s="161"/>
      <c r="F112" s="19">
        <f>'Journal Entries'!H75</f>
        <v>1000</v>
      </c>
      <c r="G112" s="24"/>
      <c r="H112" s="100">
        <f>F112</f>
        <v>1000</v>
      </c>
      <c r="I112" s="101" t="s">
        <v>0</v>
      </c>
    </row>
    <row r="113" spans="1:9" x14ac:dyDescent="0.25">
      <c r="A113" s="26"/>
      <c r="B113" s="200"/>
      <c r="C113" s="201"/>
      <c r="D113" s="201"/>
      <c r="E113" s="202"/>
      <c r="F113" s="22"/>
      <c r="G113" s="23"/>
      <c r="H113" s="112"/>
      <c r="I113" s="118"/>
    </row>
    <row r="114" spans="1:9" x14ac:dyDescent="0.25">
      <c r="A114" s="25" t="s">
        <v>30</v>
      </c>
      <c r="B114" s="42" t="s">
        <v>93</v>
      </c>
      <c r="C114" s="42"/>
      <c r="D114" s="42"/>
      <c r="E114" s="42"/>
      <c r="F114" s="28"/>
      <c r="G114" s="19"/>
      <c r="H114" s="113" t="s">
        <v>31</v>
      </c>
      <c r="I114" s="114">
        <f>Accounts!H22</f>
        <v>540</v>
      </c>
    </row>
    <row r="115" spans="1:9" x14ac:dyDescent="0.25">
      <c r="A115" s="21" t="s">
        <v>32</v>
      </c>
      <c r="B115" s="203" t="s">
        <v>16</v>
      </c>
      <c r="C115" s="204"/>
      <c r="D115" s="204"/>
      <c r="E115" s="205"/>
      <c r="F115" s="29" t="s">
        <v>0</v>
      </c>
      <c r="G115" s="29" t="s">
        <v>1</v>
      </c>
      <c r="H115" s="206" t="s">
        <v>40</v>
      </c>
      <c r="I115" s="207"/>
    </row>
    <row r="116" spans="1:9" x14ac:dyDescent="0.25">
      <c r="A116" s="94">
        <f>'Journal Entries'!A67</f>
        <v>38748</v>
      </c>
      <c r="B116" s="159" t="str">
        <f>'Journal Entries'!B67:F67</f>
        <v>Depreciation Expense</v>
      </c>
      <c r="C116" s="160"/>
      <c r="D116" s="160"/>
      <c r="E116" s="161"/>
      <c r="F116" s="19">
        <f>'Journal Entries'!H67</f>
        <v>250</v>
      </c>
      <c r="G116" s="24"/>
      <c r="H116" s="100">
        <f>F116</f>
        <v>250</v>
      </c>
      <c r="I116" s="101" t="s">
        <v>0</v>
      </c>
    </row>
    <row r="117" spans="1:9" x14ac:dyDescent="0.25">
      <c r="A117" s="111"/>
      <c r="B117" s="60"/>
      <c r="C117" s="60"/>
      <c r="D117" s="60"/>
      <c r="E117" s="60"/>
      <c r="F117" s="56"/>
      <c r="G117" s="24"/>
      <c r="H117" s="100"/>
      <c r="I117" s="124"/>
    </row>
    <row r="118" spans="1:9" x14ac:dyDescent="0.25">
      <c r="A118" s="111"/>
      <c r="B118" s="60"/>
      <c r="C118" s="60"/>
      <c r="D118" s="60"/>
      <c r="E118" s="60"/>
      <c r="F118" s="56"/>
      <c r="G118" s="24"/>
      <c r="H118" s="100"/>
      <c r="I118" s="124"/>
    </row>
    <row r="119" spans="1:9" x14ac:dyDescent="0.25">
      <c r="A119" s="25" t="s">
        <v>30</v>
      </c>
      <c r="B119" s="20" t="str">
        <f>Accounts!F20</f>
        <v>Salaries</v>
      </c>
      <c r="C119" s="20"/>
      <c r="D119" s="20"/>
      <c r="E119" s="20"/>
      <c r="F119" s="28"/>
      <c r="G119" s="19"/>
      <c r="H119" s="113" t="s">
        <v>31</v>
      </c>
      <c r="I119" s="114">
        <f>Accounts!H20</f>
        <v>530</v>
      </c>
    </row>
    <row r="120" spans="1:9" ht="15.75" customHeight="1" x14ac:dyDescent="0.25">
      <c r="A120" s="21" t="s">
        <v>32</v>
      </c>
      <c r="B120" s="203" t="s">
        <v>16</v>
      </c>
      <c r="C120" s="204"/>
      <c r="D120" s="204"/>
      <c r="E120" s="205"/>
      <c r="F120" s="29" t="s">
        <v>0</v>
      </c>
      <c r="G120" s="29" t="s">
        <v>1</v>
      </c>
      <c r="H120" s="206" t="s">
        <v>40</v>
      </c>
      <c r="I120" s="207"/>
    </row>
    <row r="121" spans="1:9" x14ac:dyDescent="0.25">
      <c r="A121" s="93">
        <f>'Journal Entries'!A51</f>
        <v>38747</v>
      </c>
      <c r="B121" s="159" t="str">
        <f>'Journal Entries'!B51:F51</f>
        <v>Salaries Expense</v>
      </c>
      <c r="C121" s="160"/>
      <c r="D121" s="160"/>
      <c r="E121" s="161"/>
      <c r="F121" s="19">
        <f>'Journal Entries'!H51</f>
        <v>90</v>
      </c>
      <c r="G121" s="24"/>
      <c r="H121" s="100">
        <f>F121</f>
        <v>90</v>
      </c>
      <c r="I121" s="101" t="s">
        <v>0</v>
      </c>
    </row>
    <row r="122" spans="1:9" x14ac:dyDescent="0.25">
      <c r="A122" s="26"/>
      <c r="B122" s="200"/>
      <c r="C122" s="201"/>
      <c r="D122" s="201"/>
      <c r="E122" s="202"/>
      <c r="F122" s="22"/>
      <c r="G122" s="23"/>
      <c r="H122" s="112"/>
      <c r="I122" s="118"/>
    </row>
    <row r="123" spans="1:9" x14ac:dyDescent="0.25">
      <c r="A123" s="25" t="s">
        <v>30</v>
      </c>
      <c r="B123" s="42" t="s">
        <v>96</v>
      </c>
      <c r="C123" s="42"/>
      <c r="D123" s="42"/>
      <c r="E123" s="42"/>
      <c r="F123" s="28"/>
      <c r="G123" s="19"/>
      <c r="H123" s="113" t="s">
        <v>31</v>
      </c>
      <c r="I123" s="114">
        <f>'Journal Entries'!H71</f>
        <v>50</v>
      </c>
    </row>
    <row r="124" spans="1:9" x14ac:dyDescent="0.25">
      <c r="A124" s="21" t="s">
        <v>32</v>
      </c>
      <c r="B124" s="203" t="s">
        <v>16</v>
      </c>
      <c r="C124" s="204"/>
      <c r="D124" s="204"/>
      <c r="E124" s="205"/>
      <c r="F124" s="29" t="s">
        <v>0</v>
      </c>
      <c r="G124" s="29" t="s">
        <v>1</v>
      </c>
      <c r="H124" s="206" t="s">
        <v>40</v>
      </c>
      <c r="I124" s="207"/>
    </row>
    <row r="125" spans="1:9" x14ac:dyDescent="0.25">
      <c r="A125" s="93">
        <f>'Journal Entries'!A71</f>
        <v>38748</v>
      </c>
      <c r="B125" s="159" t="str">
        <f>'Journal Entries'!B71:F71</f>
        <v>Interest Expense</v>
      </c>
      <c r="C125" s="160"/>
      <c r="D125" s="160"/>
      <c r="E125" s="161"/>
      <c r="F125" s="19">
        <f>'Journal Entries'!H71</f>
        <v>50</v>
      </c>
      <c r="G125" s="24"/>
      <c r="H125" s="100">
        <f>F125</f>
        <v>50</v>
      </c>
      <c r="I125" s="101" t="s">
        <v>0</v>
      </c>
    </row>
    <row r="126" spans="1:9" x14ac:dyDescent="0.25">
      <c r="A126" s="17"/>
      <c r="B126" s="200"/>
      <c r="C126" s="201"/>
      <c r="D126" s="201"/>
      <c r="E126" s="202"/>
      <c r="F126" s="19"/>
      <c r="G126" s="24"/>
      <c r="H126" s="112"/>
      <c r="I126" s="115"/>
    </row>
    <row r="127" spans="1:9" x14ac:dyDescent="0.25">
      <c r="A127" s="48"/>
      <c r="B127" s="49"/>
      <c r="C127" s="49"/>
      <c r="D127" s="49"/>
      <c r="E127" s="49"/>
      <c r="F127" s="30"/>
      <c r="G127" s="30"/>
      <c r="H127" s="31"/>
      <c r="I127" s="32"/>
    </row>
    <row r="128" spans="1:9" x14ac:dyDescent="0.25">
      <c r="A128" s="48"/>
      <c r="B128" s="138"/>
      <c r="C128" s="138"/>
      <c r="D128" s="138"/>
      <c r="E128" s="138"/>
      <c r="F128" s="30"/>
      <c r="G128" s="30"/>
      <c r="H128" s="31"/>
      <c r="I128" s="32"/>
    </row>
    <row r="129" spans="1:9" x14ac:dyDescent="0.25">
      <c r="A129" s="48"/>
      <c r="B129" s="138"/>
      <c r="C129" s="138"/>
      <c r="D129" s="138"/>
      <c r="E129" s="138"/>
      <c r="F129" s="30"/>
      <c r="G129" s="30"/>
      <c r="H129" s="31"/>
      <c r="I129" s="32"/>
    </row>
    <row r="130" spans="1:9" x14ac:dyDescent="0.25">
      <c r="A130" s="48"/>
      <c r="B130" s="138"/>
      <c r="C130" s="138"/>
      <c r="D130" s="138"/>
      <c r="E130" s="138"/>
      <c r="F130" s="30"/>
      <c r="G130" s="30"/>
      <c r="H130" s="31"/>
      <c r="I130" s="32"/>
    </row>
    <row r="131" spans="1:9" s="36" customFormat="1" x14ac:dyDescent="0.25">
      <c r="A131" s="224" t="str">
        <f>Accounts!A4</f>
        <v>Investment Advisors Limited</v>
      </c>
      <c r="B131" s="224"/>
      <c r="C131" s="224"/>
      <c r="D131" s="224"/>
      <c r="E131" s="224"/>
      <c r="F131" s="11"/>
      <c r="G131" s="11"/>
      <c r="H131" s="11"/>
      <c r="I131" s="32"/>
    </row>
    <row r="132" spans="1:9" s="36" customFormat="1" x14ac:dyDescent="0.25">
      <c r="A132" s="224" t="s">
        <v>115</v>
      </c>
      <c r="B132" s="224"/>
      <c r="C132" s="224"/>
      <c r="D132" s="224"/>
      <c r="E132" s="224"/>
      <c r="F132" s="11"/>
      <c r="G132" s="11"/>
      <c r="H132" s="11"/>
      <c r="I132" s="32"/>
    </row>
    <row r="133" spans="1:9" ht="17.25" customHeight="1" x14ac:dyDescent="0.25">
      <c r="A133" s="208" t="s">
        <v>36</v>
      </c>
      <c r="B133" s="208"/>
      <c r="C133" s="208"/>
      <c r="D133" s="38" t="s">
        <v>37</v>
      </c>
      <c r="E133" s="38" t="s">
        <v>38</v>
      </c>
    </row>
    <row r="134" spans="1:9" ht="18.75" customHeight="1" x14ac:dyDescent="0.25">
      <c r="A134" s="209" t="str">
        <f>B1</f>
        <v>Cash</v>
      </c>
      <c r="B134" s="209"/>
      <c r="C134" s="209"/>
      <c r="D134" s="41">
        <f>H11</f>
        <v>53850</v>
      </c>
      <c r="E134" s="40"/>
      <c r="F134" s="34" t="s">
        <v>116</v>
      </c>
      <c r="G134" s="37" t="s">
        <v>118</v>
      </c>
    </row>
    <row r="135" spans="1:9" ht="18.75" customHeight="1" x14ac:dyDescent="0.25">
      <c r="A135" s="209" t="str">
        <f>B13</f>
        <v>Investments</v>
      </c>
      <c r="B135" s="209"/>
      <c r="C135" s="209"/>
      <c r="D135" s="39">
        <f>H18</f>
        <v>102100</v>
      </c>
      <c r="E135" s="40"/>
      <c r="F135" s="34" t="s">
        <v>116</v>
      </c>
      <c r="G135" s="34" t="s">
        <v>118</v>
      </c>
    </row>
    <row r="136" spans="1:9" ht="18.75" customHeight="1" x14ac:dyDescent="0.25">
      <c r="A136" s="209" t="str">
        <f>B20</f>
        <v>Accounts Receivable</v>
      </c>
      <c r="B136" s="209"/>
      <c r="C136" s="209"/>
      <c r="D136" s="39">
        <f>H23</f>
        <v>125</v>
      </c>
      <c r="E136" s="40"/>
      <c r="F136" s="34" t="s">
        <v>116</v>
      </c>
      <c r="G136" s="34" t="s">
        <v>118</v>
      </c>
    </row>
    <row r="137" spans="1:9" ht="18.75" customHeight="1" x14ac:dyDescent="0.25">
      <c r="A137" s="209" t="str">
        <f>B26</f>
        <v>Prepaid Rent</v>
      </c>
      <c r="B137" s="209"/>
      <c r="C137" s="209"/>
      <c r="D137" s="39">
        <f>H30</f>
        <v>0</v>
      </c>
      <c r="E137" s="41"/>
      <c r="F137" s="34" t="s">
        <v>116</v>
      </c>
      <c r="G137" s="34" t="s">
        <v>118</v>
      </c>
    </row>
    <row r="138" spans="1:9" ht="18.75" customHeight="1" x14ac:dyDescent="0.25">
      <c r="A138" s="209" t="str">
        <f>B34</f>
        <v>Rent Deposit</v>
      </c>
      <c r="B138" s="209"/>
      <c r="C138" s="209"/>
      <c r="D138" s="39">
        <f>H37</f>
        <v>2000</v>
      </c>
      <c r="E138" s="39"/>
      <c r="F138" s="34" t="s">
        <v>116</v>
      </c>
      <c r="G138" s="34" t="s">
        <v>118</v>
      </c>
    </row>
    <row r="139" spans="1:9" ht="18.75" customHeight="1" x14ac:dyDescent="0.25">
      <c r="A139" s="209" t="str">
        <f>B39</f>
        <v>Inventory</v>
      </c>
      <c r="B139" s="209"/>
      <c r="C139" s="209"/>
      <c r="D139" s="39">
        <f>H44</f>
        <v>9700</v>
      </c>
      <c r="E139" s="39"/>
      <c r="F139" s="34" t="s">
        <v>116</v>
      </c>
      <c r="G139" s="34" t="s">
        <v>118</v>
      </c>
    </row>
    <row r="140" spans="1:9" ht="18.75" customHeight="1" x14ac:dyDescent="0.25">
      <c r="A140" s="209" t="str">
        <f>B46</f>
        <v>Office Equipment</v>
      </c>
      <c r="B140" s="209"/>
      <c r="C140" s="209"/>
      <c r="D140" s="39">
        <f>H49</f>
        <v>6000</v>
      </c>
      <c r="E140" s="40"/>
      <c r="F140" s="34" t="s">
        <v>116</v>
      </c>
      <c r="G140" s="34" t="s">
        <v>118</v>
      </c>
    </row>
    <row r="141" spans="1:9" ht="18.75" customHeight="1" x14ac:dyDescent="0.25">
      <c r="A141" s="209" t="str">
        <f>B51</f>
        <v>Accumulated Depreciation</v>
      </c>
      <c r="B141" s="209"/>
      <c r="C141" s="209"/>
      <c r="D141" s="40"/>
      <c r="E141" s="39">
        <f>H54</f>
        <v>250</v>
      </c>
      <c r="F141" s="34" t="s">
        <v>116</v>
      </c>
      <c r="G141" s="34" t="s">
        <v>119</v>
      </c>
    </row>
    <row r="142" spans="1:9" ht="18.75" customHeight="1" x14ac:dyDescent="0.25">
      <c r="A142" s="209" t="str">
        <f>B56</f>
        <v>Unearned Fee</v>
      </c>
      <c r="B142" s="209"/>
      <c r="C142" s="209"/>
      <c r="D142" s="39"/>
      <c r="E142" s="39">
        <f>H60</f>
        <v>1100</v>
      </c>
      <c r="F142" s="34" t="s">
        <v>116</v>
      </c>
      <c r="G142" s="34" t="s">
        <v>120</v>
      </c>
    </row>
    <row r="143" spans="1:9" ht="18.75" customHeight="1" x14ac:dyDescent="0.25">
      <c r="A143" s="209" t="str">
        <f>B62</f>
        <v>Accounts Payable</v>
      </c>
      <c r="B143" s="209"/>
      <c r="C143" s="209"/>
      <c r="D143" s="39"/>
      <c r="E143" s="39">
        <f>H65</f>
        <v>10000</v>
      </c>
      <c r="F143" s="34" t="s">
        <v>116</v>
      </c>
      <c r="G143" s="34" t="s">
        <v>120</v>
      </c>
    </row>
    <row r="144" spans="1:9" ht="18.75" customHeight="1" x14ac:dyDescent="0.4">
      <c r="A144" s="209" t="str">
        <f>B67</f>
        <v>Salaries Payable</v>
      </c>
      <c r="B144" s="209"/>
      <c r="C144" s="209"/>
      <c r="D144" s="59"/>
      <c r="E144" s="127">
        <f>H70</f>
        <v>90</v>
      </c>
      <c r="F144" s="34" t="s">
        <v>116</v>
      </c>
      <c r="G144" s="34" t="s">
        <v>120</v>
      </c>
    </row>
    <row r="145" spans="1:7" ht="18.75" customHeight="1" x14ac:dyDescent="0.25">
      <c r="A145" s="209" t="str">
        <f>B72</f>
        <v>Bank Loan</v>
      </c>
      <c r="B145" s="209"/>
      <c r="C145" s="209"/>
      <c r="D145" s="40"/>
      <c r="E145" s="127">
        <f>H75</f>
        <v>12000</v>
      </c>
      <c r="F145" s="34" t="s">
        <v>116</v>
      </c>
      <c r="G145" s="34" t="s">
        <v>120</v>
      </c>
    </row>
    <row r="146" spans="1:7" ht="18.75" customHeight="1" x14ac:dyDescent="0.25">
      <c r="A146" s="210" t="str">
        <f>B77</f>
        <v>Interest Payable</v>
      </c>
      <c r="B146" s="211"/>
      <c r="C146" s="212"/>
      <c r="D146" s="40"/>
      <c r="E146" s="127">
        <f>H80</f>
        <v>50</v>
      </c>
      <c r="F146" s="34" t="s">
        <v>116</v>
      </c>
      <c r="G146" s="34" t="s">
        <v>120</v>
      </c>
    </row>
    <row r="147" spans="1:7" ht="18.75" customHeight="1" x14ac:dyDescent="0.25">
      <c r="A147" s="210" t="str">
        <f>B82</f>
        <v>Capital Account</v>
      </c>
      <c r="B147" s="211"/>
      <c r="C147" s="212"/>
      <c r="D147" s="40"/>
      <c r="E147" s="39">
        <f>H85</f>
        <v>150000</v>
      </c>
      <c r="F147" s="34" t="s">
        <v>116</v>
      </c>
      <c r="G147" s="34" t="s">
        <v>121</v>
      </c>
    </row>
    <row r="148" spans="1:7" ht="18.75" customHeight="1" x14ac:dyDescent="0.25">
      <c r="A148" s="210" t="str">
        <f>B87</f>
        <v>Revenue</v>
      </c>
      <c r="B148" s="211"/>
      <c r="C148" s="212"/>
      <c r="D148" s="40"/>
      <c r="E148" s="39">
        <f>H91</f>
        <v>475</v>
      </c>
      <c r="F148" s="34" t="s">
        <v>117</v>
      </c>
      <c r="G148" s="34" t="s">
        <v>26</v>
      </c>
    </row>
    <row r="149" spans="1:7" ht="18.75" customHeight="1" x14ac:dyDescent="0.4">
      <c r="A149" s="210" t="str">
        <f>B93</f>
        <v>Interest Income</v>
      </c>
      <c r="B149" s="211"/>
      <c r="C149" s="212"/>
      <c r="D149" s="58"/>
      <c r="E149" s="39">
        <f>H95</f>
        <v>100</v>
      </c>
      <c r="F149" s="34" t="s">
        <v>117</v>
      </c>
      <c r="G149" s="34" t="s">
        <v>122</v>
      </c>
    </row>
    <row r="150" spans="1:7" ht="18.75" customHeight="1" x14ac:dyDescent="0.4">
      <c r="A150" s="210" t="str">
        <f>B98</f>
        <v>Unrecognised Gains</v>
      </c>
      <c r="B150" s="211"/>
      <c r="C150" s="212"/>
      <c r="D150" s="47"/>
      <c r="E150" s="41">
        <f>H100</f>
        <v>2000</v>
      </c>
      <c r="F150" s="34" t="s">
        <v>117</v>
      </c>
      <c r="G150" s="34" t="s">
        <v>125</v>
      </c>
    </row>
    <row r="151" spans="1:7" ht="18.75" customHeight="1" x14ac:dyDescent="0.25">
      <c r="A151" s="210" t="str">
        <f>B101</f>
        <v>Cost Goods Sold</v>
      </c>
      <c r="B151" s="211"/>
      <c r="C151" s="212"/>
      <c r="D151" s="41">
        <f>H104</f>
        <v>300</v>
      </c>
      <c r="E151" s="41"/>
      <c r="F151" s="34" t="s">
        <v>117</v>
      </c>
      <c r="G151" s="34" t="s">
        <v>123</v>
      </c>
    </row>
    <row r="152" spans="1:7" ht="18.75" customHeight="1" x14ac:dyDescent="0.25">
      <c r="A152" s="209" t="str">
        <f>B106</f>
        <v>Advertsing Expense</v>
      </c>
      <c r="B152" s="209"/>
      <c r="C152" s="209"/>
      <c r="D152" s="39">
        <f>H108</f>
        <v>600</v>
      </c>
      <c r="E152" s="39"/>
      <c r="F152" s="34" t="s">
        <v>117</v>
      </c>
      <c r="G152" s="34" t="s">
        <v>123</v>
      </c>
    </row>
    <row r="153" spans="1:7" ht="18.75" customHeight="1" x14ac:dyDescent="0.25">
      <c r="A153" s="210" t="str">
        <f>B110</f>
        <v>Rent</v>
      </c>
      <c r="B153" s="211"/>
      <c r="C153" s="212"/>
      <c r="D153" s="127">
        <f>H112</f>
        <v>1000</v>
      </c>
      <c r="E153" s="39"/>
      <c r="F153" s="34" t="s">
        <v>117</v>
      </c>
      <c r="G153" s="34" t="s">
        <v>123</v>
      </c>
    </row>
    <row r="154" spans="1:7" ht="18.75" customHeight="1" x14ac:dyDescent="0.25">
      <c r="A154" s="210" t="str">
        <f>B114</f>
        <v>Depreciation Expense</v>
      </c>
      <c r="B154" s="211"/>
      <c r="C154" s="212"/>
      <c r="D154" s="127">
        <f>H116</f>
        <v>250</v>
      </c>
      <c r="E154" s="39"/>
      <c r="F154" s="34" t="s">
        <v>117</v>
      </c>
      <c r="G154" s="34" t="s">
        <v>123</v>
      </c>
    </row>
    <row r="155" spans="1:7" ht="18.75" customHeight="1" x14ac:dyDescent="0.25">
      <c r="A155" s="210" t="str">
        <f>B119</f>
        <v>Salaries</v>
      </c>
      <c r="B155" s="211"/>
      <c r="C155" s="212"/>
      <c r="D155" s="127">
        <f>H121</f>
        <v>90</v>
      </c>
      <c r="E155" s="39"/>
      <c r="F155" s="34" t="s">
        <v>117</v>
      </c>
      <c r="G155" s="34" t="s">
        <v>123</v>
      </c>
    </row>
    <row r="156" spans="1:7" ht="18.75" customHeight="1" x14ac:dyDescent="0.25">
      <c r="A156" s="210" t="str">
        <f>B123</f>
        <v>Interest Expense</v>
      </c>
      <c r="B156" s="211"/>
      <c r="C156" s="212"/>
      <c r="D156" s="127">
        <f>H125</f>
        <v>50</v>
      </c>
      <c r="E156" s="40"/>
      <c r="F156" s="34" t="s">
        <v>117</v>
      </c>
      <c r="G156" s="34" t="s">
        <v>123</v>
      </c>
    </row>
    <row r="157" spans="1:7" ht="18.75" customHeight="1" x14ac:dyDescent="0.4">
      <c r="A157" s="221" t="s">
        <v>39</v>
      </c>
      <c r="B157" s="221"/>
      <c r="C157" s="221"/>
      <c r="D157" s="47">
        <f>SUM(D134:D156)</f>
        <v>176065</v>
      </c>
      <c r="E157" s="47">
        <f>SUM(E134:E156)</f>
        <v>176065</v>
      </c>
    </row>
  </sheetData>
  <mergeCells count="143">
    <mergeCell ref="A152:C152"/>
    <mergeCell ref="A153:C153"/>
    <mergeCell ref="A154:C154"/>
    <mergeCell ref="A155:C155"/>
    <mergeCell ref="A156:C156"/>
    <mergeCell ref="A157:C157"/>
    <mergeCell ref="B124:E124"/>
    <mergeCell ref="H124:I124"/>
    <mergeCell ref="B78:E78"/>
    <mergeCell ref="H78:I78"/>
    <mergeCell ref="B79:E79"/>
    <mergeCell ref="B80:E80"/>
    <mergeCell ref="B81:E81"/>
    <mergeCell ref="H107:I107"/>
    <mergeCell ref="B108:E108"/>
    <mergeCell ref="B93:C93"/>
    <mergeCell ref="B94:E94"/>
    <mergeCell ref="H94:I94"/>
    <mergeCell ref="B95:E95"/>
    <mergeCell ref="B98:C98"/>
    <mergeCell ref="A148:C148"/>
    <mergeCell ref="A131:E131"/>
    <mergeCell ref="A132:E132"/>
    <mergeCell ref="A150:C150"/>
    <mergeCell ref="H52:I52"/>
    <mergeCell ref="B53:E53"/>
    <mergeCell ref="B54:E54"/>
    <mergeCell ref="B55:E55"/>
    <mergeCell ref="H115:I115"/>
    <mergeCell ref="B83:E83"/>
    <mergeCell ref="H83:I83"/>
    <mergeCell ref="B84:E84"/>
    <mergeCell ref="B85:E85"/>
    <mergeCell ref="B99:E99"/>
    <mergeCell ref="H99:I99"/>
    <mergeCell ref="H73:I73"/>
    <mergeCell ref="B74:E74"/>
    <mergeCell ref="B75:E75"/>
    <mergeCell ref="B76:E76"/>
    <mergeCell ref="B68:E68"/>
    <mergeCell ref="H68:I68"/>
    <mergeCell ref="B69:E69"/>
    <mergeCell ref="B70:E70"/>
    <mergeCell ref="B71:E71"/>
    <mergeCell ref="B86:E86"/>
    <mergeCell ref="H63:I63"/>
    <mergeCell ref="B73:E73"/>
    <mergeCell ref="B65:E65"/>
    <mergeCell ref="A151:C151"/>
    <mergeCell ref="A147:C147"/>
    <mergeCell ref="A149:C149"/>
    <mergeCell ref="A142:C142"/>
    <mergeCell ref="A143:C143"/>
    <mergeCell ref="A144:C144"/>
    <mergeCell ref="A145:C145"/>
    <mergeCell ref="A146:C146"/>
    <mergeCell ref="A137:C137"/>
    <mergeCell ref="A138:C138"/>
    <mergeCell ref="A139:C139"/>
    <mergeCell ref="A140:C140"/>
    <mergeCell ref="A141:C141"/>
    <mergeCell ref="A133:C133"/>
    <mergeCell ref="A134:C134"/>
    <mergeCell ref="A135:C135"/>
    <mergeCell ref="A136:C136"/>
    <mergeCell ref="B122:E122"/>
    <mergeCell ref="B125:E125"/>
    <mergeCell ref="B126:E126"/>
    <mergeCell ref="B8:E8"/>
    <mergeCell ref="B11:E11"/>
    <mergeCell ref="B12:E12"/>
    <mergeCell ref="B115:E115"/>
    <mergeCell ref="B120:E120"/>
    <mergeCell ref="B91:E91"/>
    <mergeCell ref="B100:E100"/>
    <mergeCell ref="B102:E102"/>
    <mergeCell ref="B59:E59"/>
    <mergeCell ref="B60:E60"/>
    <mergeCell ref="B63:E63"/>
    <mergeCell ref="B52:E52"/>
    <mergeCell ref="B28:E28"/>
    <mergeCell ref="B23:E23"/>
    <mergeCell ref="B25:E25"/>
    <mergeCell ref="B64:E64"/>
    <mergeCell ref="B66:E66"/>
    <mergeCell ref="B30:E30"/>
    <mergeCell ref="B45:E45"/>
    <mergeCell ref="H120:I120"/>
    <mergeCell ref="B121:E121"/>
    <mergeCell ref="B111:E111"/>
    <mergeCell ref="H111:I111"/>
    <mergeCell ref="B112:E112"/>
    <mergeCell ref="B113:E113"/>
    <mergeCell ref="B103:E103"/>
    <mergeCell ref="B104:E104"/>
    <mergeCell ref="B105:E105"/>
    <mergeCell ref="B107:E107"/>
    <mergeCell ref="B116:E116"/>
    <mergeCell ref="H40:I40"/>
    <mergeCell ref="B41:E41"/>
    <mergeCell ref="B35:E35"/>
    <mergeCell ref="H35:I35"/>
    <mergeCell ref="B38:E38"/>
    <mergeCell ref="B40:E40"/>
    <mergeCell ref="B42:E42"/>
    <mergeCell ref="B44:E44"/>
    <mergeCell ref="B36:E36"/>
    <mergeCell ref="B37:E37"/>
    <mergeCell ref="B43:E43"/>
    <mergeCell ref="B3:E3"/>
    <mergeCell ref="H2:I2"/>
    <mergeCell ref="B2:E2"/>
    <mergeCell ref="B27:E27"/>
    <mergeCell ref="H27:I27"/>
    <mergeCell ref="H102:I102"/>
    <mergeCell ref="B88:E88"/>
    <mergeCell ref="H88:I88"/>
    <mergeCell ref="B89:E89"/>
    <mergeCell ref="B90:E90"/>
    <mergeCell ref="B57:E57"/>
    <mergeCell ref="H57:I57"/>
    <mergeCell ref="B58:E58"/>
    <mergeCell ref="B47:E47"/>
    <mergeCell ref="H47:I47"/>
    <mergeCell ref="B48:E48"/>
    <mergeCell ref="B49:E49"/>
    <mergeCell ref="B50:E50"/>
    <mergeCell ref="B33:E33"/>
    <mergeCell ref="B29:E29"/>
    <mergeCell ref="H14:I14"/>
    <mergeCell ref="B15:E15"/>
    <mergeCell ref="B16:E16"/>
    <mergeCell ref="B18:E18"/>
    <mergeCell ref="B4:E4"/>
    <mergeCell ref="B5:E5"/>
    <mergeCell ref="B6:E6"/>
    <mergeCell ref="B7:E7"/>
    <mergeCell ref="B14:E14"/>
    <mergeCell ref="B10:E10"/>
    <mergeCell ref="B21:E21"/>
    <mergeCell ref="H21:I21"/>
    <mergeCell ref="B22:E22"/>
    <mergeCell ref="B9:E9"/>
  </mergeCells>
  <conditionalFormatting sqref="A121:I122 D150:E150 A36:H38 I36:I37 A50:I50 A41:I42 A43 F43:I43 A103:I105 A3:I8 A15:I18 A112:I113 A28:I33 A44:I45 A126:I130 A64:I64 A66:G66 I66 A109:I109 A95:I97 A100:I100 A134:E149 A152:E156 A89:I92 A10:I12 A9:B9 F9:I9">
    <cfRule type="expression" dxfId="23" priority="27">
      <formula>$J$1="no"</formula>
    </cfRule>
  </conditionalFormatting>
  <conditionalFormatting sqref="I38">
    <cfRule type="expression" dxfId="22" priority="25">
      <formula>$J$1="no"</formula>
    </cfRule>
  </conditionalFormatting>
  <conditionalFormatting sqref="A58:I61">
    <cfRule type="expression" dxfId="21" priority="24">
      <formula>$J$1="no"</formula>
    </cfRule>
  </conditionalFormatting>
  <conditionalFormatting sqref="A48:I49">
    <cfRule type="expression" dxfId="20" priority="23">
      <formula>$J$1="no"</formula>
    </cfRule>
  </conditionalFormatting>
  <conditionalFormatting sqref="A25:I25 F22:I22 A24:H24 B23:H23">
    <cfRule type="expression" dxfId="19" priority="22">
      <formula>$J$1="no"</formula>
    </cfRule>
  </conditionalFormatting>
  <conditionalFormatting sqref="I23:I24">
    <cfRule type="expression" dxfId="18" priority="18">
      <formula>$J$1="no"</formula>
    </cfRule>
  </conditionalFormatting>
  <conditionalFormatting sqref="A74:I76">
    <cfRule type="expression" dxfId="17" priority="20">
      <formula>$J$1="no"</formula>
    </cfRule>
  </conditionalFormatting>
  <conditionalFormatting sqref="A22:E22">
    <cfRule type="expression" dxfId="16" priority="19">
      <formula>$J$1="no"</formula>
    </cfRule>
  </conditionalFormatting>
  <conditionalFormatting sqref="A69:I71">
    <cfRule type="expression" dxfId="15" priority="17">
      <formula>$J$1="no"</formula>
    </cfRule>
  </conditionalFormatting>
  <conditionalFormatting sqref="A23">
    <cfRule type="expression" dxfId="14" priority="16">
      <formula>$J$1="no"</formula>
    </cfRule>
  </conditionalFormatting>
  <conditionalFormatting sqref="A84:I85 A86:B86 F86:I86">
    <cfRule type="expression" dxfId="13" priority="15">
      <formula>$J$1="no"</formula>
    </cfRule>
  </conditionalFormatting>
  <conditionalFormatting sqref="A55:I55">
    <cfRule type="expression" dxfId="12" priority="13">
      <formula>$J$1="no"</formula>
    </cfRule>
  </conditionalFormatting>
  <conditionalFormatting sqref="A53:I54">
    <cfRule type="expression" dxfId="11" priority="12">
      <formula>$J$1="no"</formula>
    </cfRule>
  </conditionalFormatting>
  <conditionalFormatting sqref="A116:I118">
    <cfRule type="expression" dxfId="10" priority="11">
      <formula>$J$1="no"</formula>
    </cfRule>
  </conditionalFormatting>
  <conditionalFormatting sqref="A125:I125">
    <cfRule type="expression" dxfId="9" priority="10">
      <formula>$J$1="no"</formula>
    </cfRule>
  </conditionalFormatting>
  <conditionalFormatting sqref="A79:I81">
    <cfRule type="expression" dxfId="8" priority="9">
      <formula>$J$1="no"</formula>
    </cfRule>
  </conditionalFormatting>
  <conditionalFormatting sqref="A65:I65">
    <cfRule type="expression" dxfId="7" priority="8">
      <formula>$J$1="no"</formula>
    </cfRule>
  </conditionalFormatting>
  <conditionalFormatting sqref="H66">
    <cfRule type="expression" dxfId="6" priority="7">
      <formula>$J$1="no"</formula>
    </cfRule>
  </conditionalFormatting>
  <conditionalFormatting sqref="A108:I108">
    <cfRule type="expression" dxfId="5" priority="6">
      <formula>$J$1="no"</formula>
    </cfRule>
  </conditionalFormatting>
  <conditionalFormatting sqref="D157:E157">
    <cfRule type="expression" dxfId="4" priority="4">
      <formula>$J$1="no"</formula>
    </cfRule>
  </conditionalFormatting>
  <conditionalFormatting sqref="A150:C150">
    <cfRule type="expression" dxfId="3" priority="3">
      <formula>$J$1="no"</formula>
    </cfRule>
  </conditionalFormatting>
  <conditionalFormatting sqref="A151:C151">
    <cfRule type="expression" dxfId="2" priority="2">
      <formula>$J$1="no"</formula>
    </cfRule>
  </conditionalFormatting>
  <conditionalFormatting sqref="D151:E151">
    <cfRule type="expression" dxfId="1" priority="1">
      <formula>$J$1="no"</formula>
    </cfRule>
  </conditionalFormatting>
  <pageMargins left="0.7" right="0.7" top="0.75" bottom="0.75" header="0.3" footer="0.3"/>
  <pageSetup orientation="landscape" r:id="rId1"/>
  <headerFooter>
    <oddHeader xml:space="preserve">&amp;C&amp;12Step 2: General Ledger
Step 3:  Trial Balance 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view="pageLayout" zoomScaleNormal="100" zoomScaleSheetLayoutView="100" workbookViewId="0">
      <selection activeCell="D42" sqref="D42"/>
    </sheetView>
  </sheetViews>
  <sheetFormatPr defaultRowHeight="15.75" x14ac:dyDescent="0.25"/>
  <cols>
    <col min="1" max="1" width="8" style="34" customWidth="1"/>
    <col min="2" max="3" width="7.42578125" style="34" customWidth="1"/>
    <col min="4" max="5" width="10.5703125" style="34" customWidth="1"/>
    <col min="6" max="6" width="11" style="34" bestFit="1" customWidth="1"/>
    <col min="7" max="9" width="10.5703125" style="34" customWidth="1"/>
    <col min="10" max="16384" width="9.140625" style="34"/>
  </cols>
  <sheetData>
    <row r="2" spans="1:9" ht="38.25" customHeight="1" x14ac:dyDescent="0.25">
      <c r="A2" s="228" t="s">
        <v>53</v>
      </c>
      <c r="B2" s="228"/>
      <c r="C2" s="228"/>
      <c r="D2" s="228"/>
      <c r="E2" s="228"/>
      <c r="F2" s="228"/>
      <c r="G2" s="228"/>
      <c r="H2" s="228"/>
      <c r="I2" s="228"/>
    </row>
    <row r="4" spans="1:9" s="30" customFormat="1" ht="15.75" customHeight="1" x14ac:dyDescent="0.25">
      <c r="A4" s="225" t="str">
        <f>'Post to  General Ledger'!A131:E131</f>
        <v>Investment Advisors Limited</v>
      </c>
      <c r="B4" s="226"/>
      <c r="C4" s="226"/>
      <c r="D4" s="226"/>
      <c r="E4" s="226"/>
      <c r="F4" s="227"/>
      <c r="G4" s="43"/>
    </row>
    <row r="5" spans="1:9" s="30" customFormat="1" ht="15.75" customHeight="1" x14ac:dyDescent="0.25">
      <c r="A5" s="225" t="s">
        <v>41</v>
      </c>
      <c r="B5" s="226"/>
      <c r="C5" s="226"/>
      <c r="D5" s="226"/>
      <c r="E5" s="226"/>
      <c r="F5" s="227"/>
      <c r="G5" s="43"/>
    </row>
    <row r="6" spans="1:9" s="30" customFormat="1" ht="15.75" customHeight="1" x14ac:dyDescent="0.25">
      <c r="A6" s="225" t="s">
        <v>109</v>
      </c>
      <c r="B6" s="226"/>
      <c r="C6" s="226"/>
      <c r="D6" s="226"/>
      <c r="E6" s="226"/>
      <c r="F6" s="227"/>
      <c r="G6" s="44"/>
    </row>
    <row r="7" spans="1:9" x14ac:dyDescent="0.25">
      <c r="A7" s="52" t="s">
        <v>26</v>
      </c>
      <c r="B7" s="53"/>
      <c r="C7" s="53"/>
      <c r="D7" s="54"/>
      <c r="E7" s="45"/>
      <c r="F7" s="41">
        <f>'Post to  General Ledger'!E148</f>
        <v>475</v>
      </c>
    </row>
    <row r="8" spans="1:9" x14ac:dyDescent="0.25">
      <c r="A8" s="52" t="str">
        <f>'Post to  General Ledger'!A149:C149</f>
        <v>Interest Income</v>
      </c>
      <c r="B8" s="53"/>
      <c r="C8" s="53"/>
      <c r="D8" s="54"/>
      <c r="E8" s="45"/>
      <c r="F8" s="41">
        <f>'Post to  General Ledger'!E149</f>
        <v>100</v>
      </c>
    </row>
    <row r="9" spans="1:9" ht="18" x14ac:dyDescent="0.4">
      <c r="A9" s="52" t="str">
        <f>'Post to  General Ledger'!A150:C150</f>
        <v>Unrecognised Gains</v>
      </c>
      <c r="B9" s="53"/>
      <c r="C9" s="53"/>
      <c r="D9" s="54"/>
      <c r="E9" s="45"/>
      <c r="F9" s="110">
        <f>'Post to  General Ledger'!E150</f>
        <v>2000</v>
      </c>
    </row>
    <row r="10" spans="1:9" x14ac:dyDescent="0.25">
      <c r="A10" s="52"/>
      <c r="B10" s="53"/>
      <c r="C10" s="53"/>
      <c r="D10" s="54"/>
      <c r="E10" s="45"/>
      <c r="F10" s="45">
        <f>SUM(F7:F9)</f>
        <v>2575</v>
      </c>
    </row>
    <row r="11" spans="1:9" x14ac:dyDescent="0.25">
      <c r="A11" s="52" t="s">
        <v>42</v>
      </c>
      <c r="B11" s="53"/>
      <c r="C11" s="53"/>
      <c r="D11" s="54"/>
      <c r="E11" s="45"/>
      <c r="F11" s="45"/>
    </row>
    <row r="12" spans="1:9" x14ac:dyDescent="0.25">
      <c r="A12" s="52" t="str">
        <f>'Post to  General Ledger'!A151:C151</f>
        <v>Cost Goods Sold</v>
      </c>
      <c r="B12" s="53"/>
      <c r="C12" s="53"/>
      <c r="D12" s="54"/>
      <c r="E12" s="41">
        <f>'Post to  General Ledger'!D151</f>
        <v>300</v>
      </c>
      <c r="F12" s="45"/>
    </row>
    <row r="13" spans="1:9" x14ac:dyDescent="0.25">
      <c r="A13" s="52" t="str">
        <f>'Post to  General Ledger'!A152:C152</f>
        <v>Advertsing Expense</v>
      </c>
      <c r="B13" s="53"/>
      <c r="C13" s="53"/>
      <c r="D13" s="54"/>
      <c r="E13" s="45">
        <f>'Post to  General Ledger'!D152</f>
        <v>600</v>
      </c>
      <c r="F13" s="45"/>
    </row>
    <row r="14" spans="1:9" x14ac:dyDescent="0.25">
      <c r="A14" s="52" t="str">
        <f>'Post to  General Ledger'!A153:C153</f>
        <v>Rent</v>
      </c>
      <c r="B14" s="53"/>
      <c r="C14" s="53"/>
      <c r="D14" s="54"/>
      <c r="E14" s="45">
        <f>'Post to  General Ledger'!D153</f>
        <v>1000</v>
      </c>
      <c r="F14" s="45"/>
    </row>
    <row r="15" spans="1:9" x14ac:dyDescent="0.25">
      <c r="A15" s="52" t="str">
        <f>'Post to  General Ledger'!A154:C154</f>
        <v>Depreciation Expense</v>
      </c>
      <c r="B15" s="53"/>
      <c r="C15" s="53"/>
      <c r="D15" s="54"/>
      <c r="E15" s="45">
        <f>'Post to  General Ledger'!D154</f>
        <v>250</v>
      </c>
      <c r="F15" s="45"/>
    </row>
    <row r="16" spans="1:9" x14ac:dyDescent="0.25">
      <c r="A16" s="52" t="str">
        <f>'Post to  General Ledger'!A155:C155</f>
        <v>Salaries</v>
      </c>
      <c r="B16" s="53"/>
      <c r="C16" s="53"/>
      <c r="D16" s="54"/>
      <c r="E16" s="45">
        <f>'Post to  General Ledger'!D155</f>
        <v>90</v>
      </c>
      <c r="F16" s="45"/>
    </row>
    <row r="17" spans="1:6" x14ac:dyDescent="0.25">
      <c r="A17" s="52" t="str">
        <f>'Post to  General Ledger'!A156:C156</f>
        <v>Interest Expense</v>
      </c>
      <c r="B17" s="53"/>
      <c r="C17" s="53"/>
      <c r="D17" s="54"/>
      <c r="E17" s="45">
        <f>'Post to  General Ledger'!D156</f>
        <v>50</v>
      </c>
      <c r="F17" s="45"/>
    </row>
    <row r="18" spans="1:6" x14ac:dyDescent="0.25">
      <c r="A18" s="52" t="s">
        <v>43</v>
      </c>
      <c r="B18" s="53"/>
      <c r="C18" s="53"/>
      <c r="D18" s="54"/>
      <c r="E18" s="45"/>
      <c r="F18" s="46">
        <f>SUM(E12:E17)</f>
        <v>2290</v>
      </c>
    </row>
    <row r="19" spans="1:6" ht="18" x14ac:dyDescent="0.4">
      <c r="A19" s="128" t="s">
        <v>44</v>
      </c>
      <c r="B19" s="53"/>
      <c r="C19" s="53"/>
      <c r="D19" s="54"/>
      <c r="E19" s="45"/>
      <c r="F19" s="129">
        <f>F10-F18</f>
        <v>285</v>
      </c>
    </row>
    <row r="22" spans="1:6" ht="15.75" customHeight="1" x14ac:dyDescent="0.25">
      <c r="A22" s="225" t="str">
        <f>A4</f>
        <v>Investment Advisors Limited</v>
      </c>
      <c r="B22" s="226"/>
      <c r="C22" s="226"/>
      <c r="D22" s="226"/>
      <c r="E22" s="226"/>
      <c r="F22" s="227"/>
    </row>
    <row r="23" spans="1:6" ht="15.75" customHeight="1" x14ac:dyDescent="0.25">
      <c r="A23" s="225" t="s">
        <v>45</v>
      </c>
      <c r="B23" s="226"/>
      <c r="C23" s="226"/>
      <c r="D23" s="226"/>
      <c r="E23" s="226"/>
      <c r="F23" s="227"/>
    </row>
    <row r="24" spans="1:6" ht="15.75" customHeight="1" x14ac:dyDescent="0.25">
      <c r="A24" s="225" t="s">
        <v>109</v>
      </c>
      <c r="B24" s="226"/>
      <c r="C24" s="226"/>
      <c r="D24" s="226"/>
      <c r="E24" s="226"/>
      <c r="F24" s="227"/>
    </row>
    <row r="25" spans="1:6" x14ac:dyDescent="0.25">
      <c r="A25" s="52" t="s">
        <v>110</v>
      </c>
      <c r="B25" s="53"/>
      <c r="C25" s="53"/>
      <c r="D25" s="54"/>
      <c r="E25" s="45"/>
      <c r="F25" s="41">
        <f>'Post to  General Ledger'!E147</f>
        <v>150000</v>
      </c>
    </row>
    <row r="26" spans="1:6" ht="15.75" customHeight="1" x14ac:dyDescent="0.25">
      <c r="A26" s="52" t="s">
        <v>50</v>
      </c>
      <c r="B26" s="53"/>
      <c r="C26" s="53"/>
      <c r="D26" s="54"/>
      <c r="E26" s="45"/>
      <c r="F26" s="45">
        <v>0</v>
      </c>
    </row>
    <row r="27" spans="1:6" ht="18" customHeight="1" x14ac:dyDescent="0.25">
      <c r="A27" s="52" t="s">
        <v>51</v>
      </c>
      <c r="B27" s="53"/>
      <c r="C27" s="53"/>
      <c r="D27" s="54"/>
      <c r="E27" s="45"/>
      <c r="F27" s="45">
        <f>F19</f>
        <v>285</v>
      </c>
    </row>
    <row r="28" spans="1:6" ht="15.75" customHeight="1" x14ac:dyDescent="0.25">
      <c r="A28" s="52" t="s">
        <v>52</v>
      </c>
      <c r="B28" s="53"/>
      <c r="C28" s="53"/>
      <c r="D28" s="54"/>
      <c r="E28" s="45"/>
      <c r="F28" s="46">
        <v>0</v>
      </c>
    </row>
    <row r="29" spans="1:6" ht="18" x14ac:dyDescent="0.4">
      <c r="A29" s="128" t="s">
        <v>46</v>
      </c>
      <c r="B29" s="53"/>
      <c r="C29" s="53"/>
      <c r="D29" s="54"/>
      <c r="E29" s="45"/>
      <c r="F29" s="129">
        <f>SUM(F25:F28)</f>
        <v>150285</v>
      </c>
    </row>
    <row r="31" spans="1:6" x14ac:dyDescent="0.25">
      <c r="A31" s="225" t="str">
        <f>A22</f>
        <v>Investment Advisors Limited</v>
      </c>
      <c r="B31" s="226"/>
      <c r="C31" s="226"/>
      <c r="D31" s="226"/>
      <c r="E31" s="226"/>
      <c r="F31" s="227"/>
    </row>
    <row r="32" spans="1:6" x14ac:dyDescent="0.25">
      <c r="A32" s="225" t="s">
        <v>2</v>
      </c>
      <c r="B32" s="226"/>
      <c r="C32" s="226"/>
      <c r="D32" s="226"/>
      <c r="E32" s="226"/>
      <c r="F32" s="227"/>
    </row>
    <row r="33" spans="1:6" x14ac:dyDescent="0.25">
      <c r="A33" s="225" t="s">
        <v>111</v>
      </c>
      <c r="B33" s="226"/>
      <c r="C33" s="226"/>
      <c r="D33" s="226"/>
      <c r="E33" s="226"/>
      <c r="F33" s="227"/>
    </row>
    <row r="34" spans="1:6" x14ac:dyDescent="0.25">
      <c r="A34" s="128" t="s">
        <v>3</v>
      </c>
      <c r="B34" s="53"/>
      <c r="C34" s="53"/>
      <c r="D34" s="54"/>
      <c r="E34" s="45"/>
      <c r="F34" s="45"/>
    </row>
    <row r="35" spans="1:6" x14ac:dyDescent="0.25">
      <c r="A35" s="51" t="str">
        <f>'Post to  General Ledger'!A134:C134</f>
        <v>Cash</v>
      </c>
      <c r="B35" s="53"/>
      <c r="C35" s="53"/>
      <c r="D35" s="54"/>
      <c r="E35" s="41">
        <f>'Post to  General Ledger'!D134</f>
        <v>53850</v>
      </c>
      <c r="F35" s="45"/>
    </row>
    <row r="36" spans="1:6" x14ac:dyDescent="0.25">
      <c r="A36" s="51" t="str">
        <f>'Post to  General Ledger'!A135:C135</f>
        <v>Investments</v>
      </c>
      <c r="B36" s="53"/>
      <c r="C36" s="53"/>
      <c r="D36" s="54"/>
      <c r="E36" s="45">
        <f>'Post to  General Ledger'!D135</f>
        <v>102100</v>
      </c>
      <c r="F36" s="45"/>
    </row>
    <row r="37" spans="1:6" x14ac:dyDescent="0.25">
      <c r="A37" s="51" t="str">
        <f>'Post to  General Ledger'!A136:C136</f>
        <v>Accounts Receivable</v>
      </c>
      <c r="B37" s="53"/>
      <c r="C37" s="53"/>
      <c r="D37" s="54"/>
      <c r="E37" s="45">
        <f>'Post to  General Ledger'!D136</f>
        <v>125</v>
      </c>
      <c r="F37" s="45"/>
    </row>
    <row r="38" spans="1:6" x14ac:dyDescent="0.25">
      <c r="A38" s="51" t="str">
        <f>'Post to  General Ledger'!A137:C137</f>
        <v>Prepaid Rent</v>
      </c>
      <c r="B38" s="53"/>
      <c r="C38" s="53"/>
      <c r="D38" s="54"/>
      <c r="E38" s="45">
        <f>'Post to  General Ledger'!D137</f>
        <v>0</v>
      </c>
      <c r="F38" s="45"/>
    </row>
    <row r="39" spans="1:6" x14ac:dyDescent="0.25">
      <c r="A39" s="51" t="str">
        <f>'Post to  General Ledger'!A138:C138</f>
        <v>Rent Deposit</v>
      </c>
      <c r="B39" s="53"/>
      <c r="C39" s="53"/>
      <c r="D39" s="54"/>
      <c r="E39" s="45">
        <f>'Post to  General Ledger'!D138</f>
        <v>2000</v>
      </c>
      <c r="F39" s="45"/>
    </row>
    <row r="40" spans="1:6" x14ac:dyDescent="0.25">
      <c r="A40" s="51" t="str">
        <f>'Post to  General Ledger'!A139:C139</f>
        <v>Inventory</v>
      </c>
      <c r="B40" s="53"/>
      <c r="C40" s="53"/>
      <c r="D40" s="54"/>
      <c r="E40" s="45">
        <f>'Post to  General Ledger'!D139</f>
        <v>9700</v>
      </c>
      <c r="F40" s="45"/>
    </row>
    <row r="41" spans="1:6" x14ac:dyDescent="0.25">
      <c r="A41" s="51" t="str">
        <f>'Post to  General Ledger'!A140:C140</f>
        <v>Office Equipment</v>
      </c>
      <c r="B41" s="53"/>
      <c r="C41" s="53"/>
      <c r="D41" s="54"/>
      <c r="E41" s="45">
        <f>'Post to  General Ledger'!D140</f>
        <v>6000</v>
      </c>
      <c r="F41" s="45"/>
    </row>
    <row r="42" spans="1:6" x14ac:dyDescent="0.25">
      <c r="A42" s="51" t="str">
        <f>'Post to  General Ledger'!A141:C141</f>
        <v>Accumulated Depreciation</v>
      </c>
      <c r="B42" s="53"/>
      <c r="C42" s="53"/>
      <c r="D42" s="54"/>
      <c r="E42" s="45"/>
      <c r="F42" s="45">
        <f>'Post to  General Ledger'!E141</f>
        <v>250</v>
      </c>
    </row>
    <row r="43" spans="1:6" ht="18" x14ac:dyDescent="0.4">
      <c r="A43" s="128" t="s">
        <v>4</v>
      </c>
      <c r="B43" s="53"/>
      <c r="C43" s="53"/>
      <c r="D43" s="54"/>
      <c r="E43" s="45"/>
      <c r="F43" s="129">
        <f>E35+E36+E37+E38+E39+E40+E41-F42</f>
        <v>173525</v>
      </c>
    </row>
    <row r="44" spans="1:6" ht="18" x14ac:dyDescent="0.4">
      <c r="A44" s="52"/>
      <c r="B44" s="53"/>
      <c r="C44" s="53"/>
      <c r="D44" s="54"/>
      <c r="E44" s="45"/>
      <c r="F44" s="47"/>
    </row>
    <row r="45" spans="1:6" x14ac:dyDescent="0.25">
      <c r="A45" s="52"/>
      <c r="B45" s="53"/>
      <c r="C45" s="53"/>
      <c r="D45" s="54"/>
      <c r="E45" s="45"/>
      <c r="F45" s="45"/>
    </row>
    <row r="46" spans="1:6" x14ac:dyDescent="0.25">
      <c r="A46" s="128" t="s">
        <v>47</v>
      </c>
      <c r="B46" s="53"/>
      <c r="C46" s="53"/>
      <c r="D46" s="54"/>
      <c r="E46" s="45"/>
      <c r="F46" s="45"/>
    </row>
    <row r="47" spans="1:6" x14ac:dyDescent="0.25">
      <c r="A47" s="52" t="str">
        <f>'Post to  General Ledger'!A142:C142</f>
        <v>Unearned Fee</v>
      </c>
      <c r="B47" s="53"/>
      <c r="C47" s="53"/>
      <c r="D47" s="54"/>
      <c r="E47" s="45">
        <f>'Post to  General Ledger'!E142</f>
        <v>1100</v>
      </c>
      <c r="F47" s="45"/>
    </row>
    <row r="48" spans="1:6" x14ac:dyDescent="0.25">
      <c r="A48" s="52" t="str">
        <f>'Post to  General Ledger'!A143:C143</f>
        <v>Accounts Payable</v>
      </c>
      <c r="B48" s="53"/>
      <c r="C48" s="53"/>
      <c r="D48" s="54"/>
      <c r="E48" s="45">
        <f>'Post to  General Ledger'!E143</f>
        <v>10000</v>
      </c>
      <c r="F48" s="45"/>
    </row>
    <row r="49" spans="1:6" x14ac:dyDescent="0.25">
      <c r="A49" s="52" t="str">
        <f>'Post to  General Ledger'!A144:C144</f>
        <v>Salaries Payable</v>
      </c>
      <c r="B49" s="53"/>
      <c r="C49" s="53"/>
      <c r="D49" s="54"/>
      <c r="E49" s="45">
        <f>'Post to  General Ledger'!E144</f>
        <v>90</v>
      </c>
      <c r="F49" s="45"/>
    </row>
    <row r="50" spans="1:6" x14ac:dyDescent="0.25">
      <c r="A50" s="52" t="str">
        <f>'Post to  General Ledger'!A145:C145</f>
        <v>Bank Loan</v>
      </c>
      <c r="B50" s="53"/>
      <c r="C50" s="53"/>
      <c r="D50" s="54"/>
      <c r="E50" s="45">
        <f>'Post to  General Ledger'!E145</f>
        <v>12000</v>
      </c>
      <c r="F50" s="45"/>
    </row>
    <row r="51" spans="1:6" x14ac:dyDescent="0.25">
      <c r="A51" s="52" t="str">
        <f>'Post to  General Ledger'!A146:C146</f>
        <v>Interest Payable</v>
      </c>
      <c r="B51" s="53"/>
      <c r="C51" s="53"/>
      <c r="D51" s="54"/>
      <c r="E51" s="45">
        <f>'Post to  General Ledger'!E146</f>
        <v>50</v>
      </c>
      <c r="F51" s="45"/>
    </row>
    <row r="52" spans="1:6" x14ac:dyDescent="0.25">
      <c r="A52" s="130" t="s">
        <v>34</v>
      </c>
      <c r="B52" s="53"/>
      <c r="C52" s="53"/>
      <c r="D52" s="54"/>
      <c r="E52" s="45"/>
      <c r="F52" s="131">
        <f>E47+E48+E49+E50+E51</f>
        <v>23240</v>
      </c>
    </row>
    <row r="53" spans="1:6" x14ac:dyDescent="0.25">
      <c r="A53" s="50"/>
      <c r="B53" s="53"/>
      <c r="C53" s="53"/>
      <c r="D53" s="54"/>
      <c r="E53" s="45"/>
      <c r="F53" s="45"/>
    </row>
    <row r="54" spans="1:6" x14ac:dyDescent="0.25">
      <c r="A54" s="130" t="s">
        <v>48</v>
      </c>
      <c r="B54" s="53"/>
      <c r="C54" s="53"/>
      <c r="D54" s="54"/>
      <c r="E54" s="45"/>
      <c r="F54" s="134">
        <f>F29</f>
        <v>150285</v>
      </c>
    </row>
    <row r="55" spans="1:6" ht="18" x14ac:dyDescent="0.4">
      <c r="A55" s="128" t="s">
        <v>49</v>
      </c>
      <c r="B55" s="132"/>
      <c r="C55" s="132"/>
      <c r="D55" s="133"/>
      <c r="E55" s="131"/>
      <c r="F55" s="129">
        <f>F52+F54</f>
        <v>173525</v>
      </c>
    </row>
    <row r="57" spans="1:6" x14ac:dyDescent="0.25">
      <c r="A57" s="34" t="s">
        <v>112</v>
      </c>
    </row>
    <row r="58" spans="1:6" x14ac:dyDescent="0.25">
      <c r="A58" s="34" t="s">
        <v>113</v>
      </c>
    </row>
  </sheetData>
  <mergeCells count="10">
    <mergeCell ref="A4:F4"/>
    <mergeCell ref="A2:I2"/>
    <mergeCell ref="A31:F31"/>
    <mergeCell ref="A32:F32"/>
    <mergeCell ref="A33:F33"/>
    <mergeCell ref="A5:F5"/>
    <mergeCell ref="A6:F6"/>
    <mergeCell ref="A22:F22"/>
    <mergeCell ref="A23:F23"/>
    <mergeCell ref="A24:F24"/>
  </mergeCells>
  <conditionalFormatting sqref="F18:F19 A26:D28 F25 F27:F29 A35:E41 F43:F44 F52 F54:F55 A12:F15 F7:F9">
    <cfRule type="expression" dxfId="0" priority="1">
      <formula>#REF!="no"</formula>
    </cfRule>
  </conditionalFormatting>
  <pageMargins left="0.7" right="0.7" top="0.75" bottom="0.75" header="0.3" footer="0.3"/>
  <pageSetup paperSize="9" orientation="portrait" r:id="rId1"/>
  <headerFooter>
    <oddHeader>&amp;C&amp;12
Step 4 and 5: Statements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Accounts</vt:lpstr>
      <vt:lpstr>Transactions</vt:lpstr>
      <vt:lpstr>Journal Entries</vt:lpstr>
      <vt:lpstr>Post to  General Ledger</vt:lpstr>
      <vt:lpstr>Closing Fin Statements</vt:lpstr>
      <vt:lpstr>Accounts!Print_Area</vt:lpstr>
      <vt:lpstr>'Closing Fin Statements'!Print_Area</vt:lpstr>
      <vt:lpstr>'Post to  General Ledger'!Print_Area</vt:lpstr>
      <vt:lpstr>Transactions!Print_Area</vt:lpstr>
    </vt:vector>
  </TitlesOfParts>
  <Company>CNA-Q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Manja</dc:creator>
  <cp:lastModifiedBy>Ted</cp:lastModifiedBy>
  <cp:lastPrinted>2015-10-21T12:54:51Z</cp:lastPrinted>
  <dcterms:created xsi:type="dcterms:W3CDTF">2011-02-01T12:24:38Z</dcterms:created>
  <dcterms:modified xsi:type="dcterms:W3CDTF">2015-11-08T12:07:25Z</dcterms:modified>
</cp:coreProperties>
</file>