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tt\2019 CFA Level I\Ted Excel\"/>
    </mc:Choice>
  </mc:AlternateContent>
  <xr:revisionPtr revIDLastSave="0" documentId="8_{00BE4A99-E815-47F4-A49F-AB040EE52B3E}" xr6:coauthVersionLast="47" xr6:coauthVersionMax="47" xr10:uidLastSave="{00000000-0000-0000-0000-000000000000}"/>
  <bookViews>
    <workbookView xWindow="-28920" yWindow="-3210" windowWidth="29040" windowHeight="15840" xr2:uid="{7391D6FA-6EF4-469A-A4F6-BFE8EEADE6E0}"/>
  </bookViews>
  <sheets>
    <sheet name="Income Tax 1" sheetId="1" r:id="rId1"/>
    <sheet name="Income Tax" sheetId="2" r:id="rId2"/>
  </sheets>
  <definedNames>
    <definedName name="_xlnm.Print_Area" localSheetId="1">'Income Tax'!$A$1:$F$56</definedName>
    <definedName name="_xlnm.Print_Area" localSheetId="0">'Income Tax 1'!$A$1:$F$56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D48" i="2"/>
  <c r="B55" i="2" s="1"/>
  <c r="B46" i="2"/>
  <c r="B45" i="2"/>
  <c r="B44" i="2"/>
  <c r="C43" i="2"/>
  <c r="B39" i="2"/>
  <c r="B36" i="2"/>
  <c r="B32" i="2"/>
  <c r="B30" i="2"/>
  <c r="B28" i="2"/>
  <c r="B22" i="2"/>
  <c r="B18" i="2"/>
  <c r="C13" i="2"/>
  <c r="C9" i="2"/>
  <c r="C11" i="2" s="1"/>
  <c r="B9" i="2"/>
  <c r="D8" i="2"/>
  <c r="B31" i="2" s="1"/>
  <c r="D7" i="2"/>
  <c r="D6" i="2"/>
  <c r="D5" i="2"/>
  <c r="D4" i="2"/>
  <c r="B29" i="2" s="1"/>
  <c r="D3" i="2"/>
  <c r="B56" i="1"/>
  <c r="D48" i="1"/>
  <c r="B55" i="1" s="1"/>
  <c r="B45" i="1"/>
  <c r="B44" i="1"/>
  <c r="B46" i="1" s="1"/>
  <c r="C43" i="1"/>
  <c r="B36" i="1"/>
  <c r="B39" i="1" s="1"/>
  <c r="B32" i="1"/>
  <c r="B29" i="1"/>
  <c r="B25" i="1"/>
  <c r="B23" i="1"/>
  <c r="B18" i="1"/>
  <c r="C13" i="1"/>
  <c r="C11" i="1"/>
  <c r="B17" i="1" s="1"/>
  <c r="C9" i="1"/>
  <c r="B22" i="1" s="1"/>
  <c r="B9" i="1"/>
  <c r="D9" i="1" s="1"/>
  <c r="D8" i="1"/>
  <c r="B31" i="1" s="1"/>
  <c r="D7" i="1"/>
  <c r="D6" i="1"/>
  <c r="B30" i="1" s="1"/>
  <c r="D5" i="1"/>
  <c r="D4" i="1"/>
  <c r="D3" i="1"/>
  <c r="B23" i="2" l="1"/>
  <c r="B17" i="2"/>
  <c r="B20" i="2" s="1"/>
  <c r="B10" i="2" s="1"/>
  <c r="B33" i="2"/>
  <c r="B19" i="2"/>
  <c r="D9" i="2"/>
  <c r="B28" i="1"/>
  <c r="B33" i="1" s="1"/>
  <c r="B19" i="1"/>
  <c r="B20" i="1" s="1"/>
  <c r="B10" i="1" s="1"/>
  <c r="B25" i="2"/>
  <c r="B11" i="1" l="1"/>
  <c r="B27" i="1"/>
  <c r="B26" i="1"/>
  <c r="B26" i="2"/>
  <c r="B27" i="2"/>
  <c r="B11" i="2"/>
</calcChain>
</file>

<file path=xl/sharedStrings.xml><?xml version="1.0" encoding="utf-8"?>
<sst xmlns="http://schemas.openxmlformats.org/spreadsheetml/2006/main" count="176" uniqueCount="62">
  <si>
    <t xml:space="preserve">Income Tax </t>
  </si>
  <si>
    <t>Income Statement</t>
  </si>
  <si>
    <t>Tax Return</t>
  </si>
  <si>
    <t>Difference</t>
  </si>
  <si>
    <t>Analyze</t>
  </si>
  <si>
    <t>Comment</t>
  </si>
  <si>
    <t>Revenue</t>
  </si>
  <si>
    <t>Depreciation</t>
  </si>
  <si>
    <t>Temporary DTL</t>
  </si>
  <si>
    <t>IS  Deduction &lt; TR - Future Tax Higher</t>
  </si>
  <si>
    <t>Other expenses</t>
  </si>
  <si>
    <t>Warranty Expenses</t>
  </si>
  <si>
    <t>Temporary DTA</t>
  </si>
  <si>
    <t xml:space="preserve">IS Deduction &gt; TR - Future Tax Lower </t>
  </si>
  <si>
    <t>Tax-exempt Bond Interest</t>
  </si>
  <si>
    <t>Permanent</t>
  </si>
  <si>
    <t>Does Not Cause DTL or DTA!</t>
  </si>
  <si>
    <t>Loss on Asset Write Down</t>
  </si>
  <si>
    <r>
      <t xml:space="preserve">Pretax Income EBT/ </t>
    </r>
    <r>
      <rPr>
        <b/>
        <sz val="11"/>
        <color indexed="8"/>
        <rFont val="Calibri"/>
        <family val="2"/>
      </rPr>
      <t>Taxable Income</t>
    </r>
  </si>
  <si>
    <t>Income Tax Expense</t>
  </si>
  <si>
    <t xml:space="preserve">Tax Rate </t>
  </si>
  <si>
    <t>The computation of income tax exense on the IS requires analysis of the sources of the differences between the IS and the Tax Return</t>
  </si>
  <si>
    <t>Net Income</t>
  </si>
  <si>
    <t>Taxes Payable</t>
  </si>
  <si>
    <t>Future Tax Rate</t>
  </si>
  <si>
    <t>Income Tax Expense = Income Taxes Payable + Change DTL - Change Net DTA</t>
  </si>
  <si>
    <t>DTL = Temporary Difference X Statutory Tax Rate</t>
  </si>
  <si>
    <t>Income Taxes Payable</t>
  </si>
  <si>
    <t>TR</t>
  </si>
  <si>
    <t>+Change DTL</t>
  </si>
  <si>
    <t>analyze</t>
  </si>
  <si>
    <t>-Net Change DTA</t>
  </si>
  <si>
    <t>IS</t>
  </si>
  <si>
    <t>Net effect depends on relative sizes of DTL and DTA</t>
  </si>
  <si>
    <t>Taxable Income</t>
  </si>
  <si>
    <t>Income Taxes Paid</t>
  </si>
  <si>
    <t>Cash - operating cash flow</t>
  </si>
  <si>
    <t>Accounting Profit / Pretax Income / EBT</t>
  </si>
  <si>
    <t>Effective Tax Rate</t>
  </si>
  <si>
    <t>Pretax Income - EBT</t>
  </si>
  <si>
    <t>Less Higher Depreciation on TR</t>
  </si>
  <si>
    <t>Timing Difference</t>
  </si>
  <si>
    <t>DTL</t>
  </si>
  <si>
    <t>Plus Lower Warranty Expense on TR</t>
  </si>
  <si>
    <t>DTA</t>
  </si>
  <si>
    <t>Plus Lower Loss on Writedown on TR</t>
  </si>
  <si>
    <t>Less Tax Exemt Bond Interest</t>
  </si>
  <si>
    <t>Permanent Difference</t>
  </si>
  <si>
    <t>NO DTL or DTA</t>
  </si>
  <si>
    <t>Q</t>
  </si>
  <si>
    <t>Pretax Income</t>
  </si>
  <si>
    <t xml:space="preserve">Q </t>
  </si>
  <si>
    <t>Income Tax  Payable</t>
  </si>
  <si>
    <t>Change DTL</t>
  </si>
  <si>
    <t>Net Change DTA</t>
  </si>
  <si>
    <t>Dep</t>
  </si>
  <si>
    <t>Warranty</t>
  </si>
  <si>
    <t>Estimate</t>
  </si>
  <si>
    <t>Actual</t>
  </si>
  <si>
    <t>Tax Rate</t>
  </si>
  <si>
    <t>Current</t>
  </si>
  <si>
    <t>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</si>
</sst>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1"/>
      <color indexed="8"/>
      <name val="Calibri"/>
      <family val="2"/>
    </font>
    <font>
      <u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4D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/>
    <xf numFmtId="0" fontId="1" fillId="0" borderId="0" xfId="1"/>
    <xf numFmtId="164" fontId="3" fillId="0" borderId="1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1" fillId="2" borderId="2" xfId="2" applyNumberFormat="1" applyFont="1" applyFill="1" applyBorder="1"/>
    <xf numFmtId="6" fontId="1" fillId="0" borderId="0" xfId="1" applyNumberFormat="1"/>
    <xf numFmtId="164" fontId="1" fillId="3" borderId="2" xfId="2" applyNumberFormat="1" applyFont="1" applyFill="1" applyBorder="1"/>
    <xf numFmtId="6" fontId="1" fillId="4" borderId="0" xfId="1" applyNumberFormat="1" applyFill="1"/>
    <xf numFmtId="164" fontId="4" fillId="3" borderId="2" xfId="2" applyNumberFormat="1" applyFont="1" applyFill="1" applyBorder="1"/>
    <xf numFmtId="6" fontId="4" fillId="0" borderId="0" xfId="1" applyNumberFormat="1" applyFont="1"/>
    <xf numFmtId="164" fontId="1" fillId="5" borderId="2" xfId="2" applyNumberFormat="1" applyFont="1" applyFill="1" applyBorder="1"/>
    <xf numFmtId="164" fontId="1" fillId="6" borderId="2" xfId="2" applyNumberFormat="1" applyFont="1" applyFill="1" applyBorder="1"/>
    <xf numFmtId="0" fontId="1" fillId="0" borderId="3" xfId="1" applyBorder="1"/>
    <xf numFmtId="164" fontId="4" fillId="7" borderId="4" xfId="2" applyNumberFormat="1" applyFont="1" applyFill="1" applyBorder="1"/>
    <xf numFmtId="9" fontId="6" fillId="8" borderId="2" xfId="3" applyFont="1" applyFill="1" applyBorder="1"/>
    <xf numFmtId="0" fontId="1" fillId="7" borderId="0" xfId="1" applyFill="1" applyAlignment="1">
      <alignment wrapText="1"/>
    </xf>
    <xf numFmtId="164" fontId="7" fillId="0" borderId="5" xfId="2" applyNumberFormat="1" applyFont="1" applyBorder="1"/>
    <xf numFmtId="164" fontId="7" fillId="9" borderId="4" xfId="2" applyNumberFormat="1" applyFont="1" applyFill="1" applyBorder="1"/>
    <xf numFmtId="0" fontId="8" fillId="0" borderId="0" xfId="1" applyFont="1"/>
    <xf numFmtId="164" fontId="1" fillId="0" borderId="0" xfId="2" applyNumberFormat="1" applyFont="1"/>
    <xf numFmtId="0" fontId="1" fillId="0" borderId="6" xfId="1" applyBorder="1"/>
    <xf numFmtId="164" fontId="1" fillId="0" borderId="7" xfId="2" applyNumberFormat="1" applyFont="1" applyBorder="1"/>
    <xf numFmtId="9" fontId="1" fillId="8" borderId="8" xfId="3" applyFont="1" applyFill="1" applyBorder="1"/>
    <xf numFmtId="0" fontId="1" fillId="0" borderId="7" xfId="1" applyBorder="1"/>
    <xf numFmtId="0" fontId="1" fillId="0" borderId="8" xfId="1" applyBorder="1"/>
    <xf numFmtId="164" fontId="1" fillId="0" borderId="0" xfId="2" applyNumberFormat="1" applyFont="1" applyBorder="1"/>
    <xf numFmtId="0" fontId="1" fillId="0" borderId="9" xfId="1" applyBorder="1"/>
    <xf numFmtId="164" fontId="1" fillId="9" borderId="0" xfId="2" applyNumberFormat="1" applyFont="1" applyFill="1" applyBorder="1"/>
    <xf numFmtId="0" fontId="1" fillId="0" borderId="3" xfId="1" quotePrefix="1" applyBorder="1"/>
    <xf numFmtId="164" fontId="4" fillId="0" borderId="0" xfId="2" applyNumberFormat="1" applyFont="1" applyBorder="1"/>
    <xf numFmtId="164" fontId="7" fillId="7" borderId="0" xfId="1" applyNumberFormat="1" applyFont="1" applyFill="1"/>
    <xf numFmtId="0" fontId="1" fillId="3" borderId="0" xfId="1" applyFill="1"/>
    <xf numFmtId="164" fontId="1" fillId="6" borderId="0" xfId="1" applyNumberFormat="1" applyFill="1"/>
    <xf numFmtId="164" fontId="1" fillId="9" borderId="0" xfId="1" applyNumberFormat="1" applyFill="1"/>
    <xf numFmtId="164" fontId="1" fillId="5" borderId="0" xfId="1" applyNumberFormat="1" applyFill="1"/>
    <xf numFmtId="164" fontId="1" fillId="7" borderId="0" xfId="1" applyNumberFormat="1" applyFill="1"/>
    <xf numFmtId="10" fontId="1" fillId="0" borderId="0" xfId="3" applyNumberFormat="1" applyFont="1" applyBorder="1"/>
    <xf numFmtId="164" fontId="1" fillId="5" borderId="7" xfId="1" applyNumberFormat="1" applyFill="1" applyBorder="1"/>
    <xf numFmtId="6" fontId="1" fillId="0" borderId="0" xfId="3" applyNumberFormat="1" applyFont="1" applyBorder="1"/>
    <xf numFmtId="6" fontId="6" fillId="0" borderId="0" xfId="3" applyNumberFormat="1" applyFont="1" applyBorder="1"/>
    <xf numFmtId="0" fontId="1" fillId="0" borderId="10" xfId="1" applyBorder="1"/>
    <xf numFmtId="164" fontId="1" fillId="6" borderId="11" xfId="2" applyNumberFormat="1" applyFont="1" applyFill="1" applyBorder="1"/>
    <xf numFmtId="0" fontId="1" fillId="0" borderId="11" xfId="1" applyBorder="1"/>
    <xf numFmtId="0" fontId="1" fillId="0" borderId="12" xfId="1" applyBorder="1"/>
    <xf numFmtId="0" fontId="8" fillId="0" borderId="6" xfId="1" applyFont="1" applyBorder="1"/>
    <xf numFmtId="164" fontId="1" fillId="5" borderId="9" xfId="1" applyNumberFormat="1" applyFill="1" applyBorder="1"/>
    <xf numFmtId="164" fontId="1" fillId="0" borderId="9" xfId="2" applyNumberFormat="1" applyFont="1" applyBorder="1"/>
    <xf numFmtId="6" fontId="1" fillId="0" borderId="9" xfId="3" applyNumberFormat="1" applyFont="1" applyBorder="1"/>
    <xf numFmtId="164" fontId="4" fillId="0" borderId="9" xfId="2" applyNumberFormat="1" applyFont="1" applyBorder="1"/>
    <xf numFmtId="164" fontId="1" fillId="6" borderId="12" xfId="2" applyNumberFormat="1" applyFont="1" applyFill="1" applyBorder="1"/>
    <xf numFmtId="164" fontId="1" fillId="0" borderId="8" xfId="2" applyNumberFormat="1" applyFont="1" applyBorder="1"/>
    <xf numFmtId="10" fontId="1" fillId="0" borderId="9" xfId="3" applyNumberFormat="1" applyFont="1" applyBorder="1"/>
    <xf numFmtId="0" fontId="6" fillId="0" borderId="0" xfId="1" applyFont="1"/>
    <xf numFmtId="164" fontId="1" fillId="7" borderId="11" xfId="1" applyNumberFormat="1" applyFill="1" applyBorder="1"/>
    <xf numFmtId="164" fontId="3" fillId="0" borderId="7" xfId="2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4" fontId="1" fillId="0" borderId="9" xfId="1" applyNumberFormat="1" applyBorder="1"/>
    <xf numFmtId="0" fontId="2" fillId="0" borderId="3" xfId="1" applyFont="1" applyBorder="1"/>
    <xf numFmtId="9" fontId="1" fillId="0" borderId="0" xfId="3" applyFont="1" applyBorder="1"/>
    <xf numFmtId="9" fontId="1" fillId="0" borderId="9" xfId="3" applyFont="1" applyBorder="1"/>
    <xf numFmtId="164" fontId="1" fillId="0" borderId="0" xfId="1" applyNumberFormat="1"/>
    <xf numFmtId="164" fontId="1" fillId="0" borderId="11" xfId="2" applyNumberFormat="1" applyFont="1" applyBorder="1"/>
  </cellXfs>
  <cellStyles count="4">
    <cellStyle name="Currency 2" xfId="2" xr:uid="{E3128A1F-1BB7-456F-B044-F8A045A335F6}"/>
    <cellStyle name="Normal" xfId="0" builtinId="0"/>
    <cellStyle name="Normal 2" xfId="1" xr:uid="{51064694-AE4D-4693-BB82-55DF93B41B87}"/>
    <cellStyle name="Percent 2" xfId="3" xr:uid="{F776B549-0469-4EBC-88A2-E340E4E5DC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1028701</xdr:colOff>
      <xdr:row>9</xdr:row>
      <xdr:rowOff>123825</xdr:rowOff>
    </xdr:from>
    <xdr:to>
      <xdr:col>2</xdr:col>
      <xdr:colOff>876301</xdr:colOff>
      <xdr:row>12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4F1C8DC-AD2F-4D4F-9576-B6B2F0C9E6C5}"/>
            </a:ext>
          </a:extLst>
        </xdr:cNvPr>
        <xdr:cNvCxnSpPr/>
      </xdr:nvCxnSpPr>
      <xdr:spPr>
        <a:xfrm rot="10800000">
          <a:off x="3419476" y="1914525"/>
          <a:ext cx="1095375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19</xdr:row>
      <xdr:rowOff>104776</xdr:rowOff>
    </xdr:from>
    <xdr:to>
      <xdr:col>4</xdr:col>
      <xdr:colOff>295275</xdr:colOff>
      <xdr:row>19</xdr:row>
      <xdr:rowOff>209551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7F6F118-7C4D-4C9F-A687-291AB9D3699D}"/>
            </a:ext>
          </a:extLst>
        </xdr:cNvPr>
        <xdr:cNvCxnSpPr/>
      </xdr:nvCxnSpPr>
      <xdr:spPr>
        <a:xfrm rot="10800000">
          <a:off x="3686175" y="4114801"/>
          <a:ext cx="2343150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1028701</xdr:colOff>
      <xdr:row>9</xdr:row>
      <xdr:rowOff>123825</xdr:rowOff>
    </xdr:from>
    <xdr:to>
      <xdr:col>2</xdr:col>
      <xdr:colOff>876301</xdr:colOff>
      <xdr:row>12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3C4B65F-B71B-4B10-90FD-DD8056694C20}"/>
            </a:ext>
          </a:extLst>
        </xdr:cNvPr>
        <xdr:cNvCxnSpPr/>
      </xdr:nvCxnSpPr>
      <xdr:spPr>
        <a:xfrm rot="10800000">
          <a:off x="3419476" y="1914525"/>
          <a:ext cx="1095375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19</xdr:row>
      <xdr:rowOff>104776</xdr:rowOff>
    </xdr:from>
    <xdr:to>
      <xdr:col>4</xdr:col>
      <xdr:colOff>295275</xdr:colOff>
      <xdr:row>19</xdr:row>
      <xdr:rowOff>209551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26C2076-09D0-49D7-8B81-26D33A06CA58}"/>
            </a:ext>
          </a:extLst>
        </xdr:cNvPr>
        <xdr:cNvCxnSpPr/>
      </xdr:nvCxnSpPr>
      <xdr:spPr>
        <a:xfrm rot="10800000">
          <a:off x="3686175" y="4114801"/>
          <a:ext cx="2343150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DC21-6CFB-4EC7-9697-2CF733D2E2EF}">
  <sheetPr>
    <pageSetUpPr fitToPage="1"/>
  </sheetPr>
  <dimension ref="A1:F56"/>
  <sheetViews>
    <sheetView tabSelected="1" workbookViewId="0">
      <selection activeCell="F11" sqref="F11"/>
    </sheetView>
  </sheetViews>
  <sheetFormatPr defaultRowHeight="15" x14ac:dyDescent="0.25"/>
  <cols>
    <col min="1" max="1" width="35.85546875" style="2" customWidth="1"/>
    <col min="2" max="2" width="18.7109375" style="2" bestFit="1" customWidth="1"/>
    <col min="3" max="3" width="17.85546875" style="2" customWidth="1"/>
    <col min="4" max="4" width="13.5703125" style="2" bestFit="1" customWidth="1"/>
    <col min="5" max="5" width="14.28515625" style="2" bestFit="1" customWidth="1"/>
    <col min="6" max="6" width="69.28515625" style="2" bestFit="1" customWidth="1"/>
    <col min="7" max="256" width="9.140625" style="2"/>
    <col min="257" max="257" width="35.85546875" style="2" customWidth="1"/>
    <col min="258" max="258" width="18.7109375" style="2" bestFit="1" customWidth="1"/>
    <col min="259" max="259" width="17.85546875" style="2" customWidth="1"/>
    <col min="260" max="260" width="13.5703125" style="2" bestFit="1" customWidth="1"/>
    <col min="261" max="261" width="14.28515625" style="2" bestFit="1" customWidth="1"/>
    <col min="262" max="262" width="69.28515625" style="2" bestFit="1" customWidth="1"/>
    <col min="263" max="512" width="9.140625" style="2"/>
    <col min="513" max="513" width="35.85546875" style="2" customWidth="1"/>
    <col min="514" max="514" width="18.7109375" style="2" bestFit="1" customWidth="1"/>
    <col min="515" max="515" width="17.85546875" style="2" customWidth="1"/>
    <col min="516" max="516" width="13.5703125" style="2" bestFit="1" customWidth="1"/>
    <col min="517" max="517" width="14.28515625" style="2" bestFit="1" customWidth="1"/>
    <col min="518" max="518" width="69.28515625" style="2" bestFit="1" customWidth="1"/>
    <col min="519" max="768" width="9.140625" style="2"/>
    <col min="769" max="769" width="35.85546875" style="2" customWidth="1"/>
    <col min="770" max="770" width="18.7109375" style="2" bestFit="1" customWidth="1"/>
    <col min="771" max="771" width="17.85546875" style="2" customWidth="1"/>
    <col min="772" max="772" width="13.5703125" style="2" bestFit="1" customWidth="1"/>
    <col min="773" max="773" width="14.28515625" style="2" bestFit="1" customWidth="1"/>
    <col min="774" max="774" width="69.28515625" style="2" bestFit="1" customWidth="1"/>
    <col min="775" max="1024" width="9.140625" style="2"/>
    <col min="1025" max="1025" width="35.85546875" style="2" customWidth="1"/>
    <col min="1026" max="1026" width="18.7109375" style="2" bestFit="1" customWidth="1"/>
    <col min="1027" max="1027" width="17.85546875" style="2" customWidth="1"/>
    <col min="1028" max="1028" width="13.5703125" style="2" bestFit="1" customWidth="1"/>
    <col min="1029" max="1029" width="14.28515625" style="2" bestFit="1" customWidth="1"/>
    <col min="1030" max="1030" width="69.28515625" style="2" bestFit="1" customWidth="1"/>
    <col min="1031" max="1280" width="9.140625" style="2"/>
    <col min="1281" max="1281" width="35.85546875" style="2" customWidth="1"/>
    <col min="1282" max="1282" width="18.7109375" style="2" bestFit="1" customWidth="1"/>
    <col min="1283" max="1283" width="17.85546875" style="2" customWidth="1"/>
    <col min="1284" max="1284" width="13.5703125" style="2" bestFit="1" customWidth="1"/>
    <col min="1285" max="1285" width="14.28515625" style="2" bestFit="1" customWidth="1"/>
    <col min="1286" max="1286" width="69.28515625" style="2" bestFit="1" customWidth="1"/>
    <col min="1287" max="1536" width="9.140625" style="2"/>
    <col min="1537" max="1537" width="35.85546875" style="2" customWidth="1"/>
    <col min="1538" max="1538" width="18.7109375" style="2" bestFit="1" customWidth="1"/>
    <col min="1539" max="1539" width="17.85546875" style="2" customWidth="1"/>
    <col min="1540" max="1540" width="13.5703125" style="2" bestFit="1" customWidth="1"/>
    <col min="1541" max="1541" width="14.28515625" style="2" bestFit="1" customWidth="1"/>
    <col min="1542" max="1542" width="69.28515625" style="2" bestFit="1" customWidth="1"/>
    <col min="1543" max="1792" width="9.140625" style="2"/>
    <col min="1793" max="1793" width="35.85546875" style="2" customWidth="1"/>
    <col min="1794" max="1794" width="18.7109375" style="2" bestFit="1" customWidth="1"/>
    <col min="1795" max="1795" width="17.85546875" style="2" customWidth="1"/>
    <col min="1796" max="1796" width="13.5703125" style="2" bestFit="1" customWidth="1"/>
    <col min="1797" max="1797" width="14.28515625" style="2" bestFit="1" customWidth="1"/>
    <col min="1798" max="1798" width="69.28515625" style="2" bestFit="1" customWidth="1"/>
    <col min="1799" max="2048" width="9.140625" style="2"/>
    <col min="2049" max="2049" width="35.85546875" style="2" customWidth="1"/>
    <col min="2050" max="2050" width="18.7109375" style="2" bestFit="1" customWidth="1"/>
    <col min="2051" max="2051" width="17.85546875" style="2" customWidth="1"/>
    <col min="2052" max="2052" width="13.5703125" style="2" bestFit="1" customWidth="1"/>
    <col min="2053" max="2053" width="14.28515625" style="2" bestFit="1" customWidth="1"/>
    <col min="2054" max="2054" width="69.28515625" style="2" bestFit="1" customWidth="1"/>
    <col min="2055" max="2304" width="9.140625" style="2"/>
    <col min="2305" max="2305" width="35.85546875" style="2" customWidth="1"/>
    <col min="2306" max="2306" width="18.7109375" style="2" bestFit="1" customWidth="1"/>
    <col min="2307" max="2307" width="17.85546875" style="2" customWidth="1"/>
    <col min="2308" max="2308" width="13.5703125" style="2" bestFit="1" customWidth="1"/>
    <col min="2309" max="2309" width="14.28515625" style="2" bestFit="1" customWidth="1"/>
    <col min="2310" max="2310" width="69.28515625" style="2" bestFit="1" customWidth="1"/>
    <col min="2311" max="2560" width="9.140625" style="2"/>
    <col min="2561" max="2561" width="35.85546875" style="2" customWidth="1"/>
    <col min="2562" max="2562" width="18.7109375" style="2" bestFit="1" customWidth="1"/>
    <col min="2563" max="2563" width="17.85546875" style="2" customWidth="1"/>
    <col min="2564" max="2564" width="13.5703125" style="2" bestFit="1" customWidth="1"/>
    <col min="2565" max="2565" width="14.28515625" style="2" bestFit="1" customWidth="1"/>
    <col min="2566" max="2566" width="69.28515625" style="2" bestFit="1" customWidth="1"/>
    <col min="2567" max="2816" width="9.140625" style="2"/>
    <col min="2817" max="2817" width="35.85546875" style="2" customWidth="1"/>
    <col min="2818" max="2818" width="18.7109375" style="2" bestFit="1" customWidth="1"/>
    <col min="2819" max="2819" width="17.85546875" style="2" customWidth="1"/>
    <col min="2820" max="2820" width="13.5703125" style="2" bestFit="1" customWidth="1"/>
    <col min="2821" max="2821" width="14.28515625" style="2" bestFit="1" customWidth="1"/>
    <col min="2822" max="2822" width="69.28515625" style="2" bestFit="1" customWidth="1"/>
    <col min="2823" max="3072" width="9.140625" style="2"/>
    <col min="3073" max="3073" width="35.85546875" style="2" customWidth="1"/>
    <col min="3074" max="3074" width="18.7109375" style="2" bestFit="1" customWidth="1"/>
    <col min="3075" max="3075" width="17.85546875" style="2" customWidth="1"/>
    <col min="3076" max="3076" width="13.5703125" style="2" bestFit="1" customWidth="1"/>
    <col min="3077" max="3077" width="14.28515625" style="2" bestFit="1" customWidth="1"/>
    <col min="3078" max="3078" width="69.28515625" style="2" bestFit="1" customWidth="1"/>
    <col min="3079" max="3328" width="9.140625" style="2"/>
    <col min="3329" max="3329" width="35.85546875" style="2" customWidth="1"/>
    <col min="3330" max="3330" width="18.7109375" style="2" bestFit="1" customWidth="1"/>
    <col min="3331" max="3331" width="17.85546875" style="2" customWidth="1"/>
    <col min="3332" max="3332" width="13.5703125" style="2" bestFit="1" customWidth="1"/>
    <col min="3333" max="3333" width="14.28515625" style="2" bestFit="1" customWidth="1"/>
    <col min="3334" max="3334" width="69.28515625" style="2" bestFit="1" customWidth="1"/>
    <col min="3335" max="3584" width="9.140625" style="2"/>
    <col min="3585" max="3585" width="35.85546875" style="2" customWidth="1"/>
    <col min="3586" max="3586" width="18.7109375" style="2" bestFit="1" customWidth="1"/>
    <col min="3587" max="3587" width="17.85546875" style="2" customWidth="1"/>
    <col min="3588" max="3588" width="13.5703125" style="2" bestFit="1" customWidth="1"/>
    <col min="3589" max="3589" width="14.28515625" style="2" bestFit="1" customWidth="1"/>
    <col min="3590" max="3590" width="69.28515625" style="2" bestFit="1" customWidth="1"/>
    <col min="3591" max="3840" width="9.140625" style="2"/>
    <col min="3841" max="3841" width="35.85546875" style="2" customWidth="1"/>
    <col min="3842" max="3842" width="18.7109375" style="2" bestFit="1" customWidth="1"/>
    <col min="3843" max="3843" width="17.85546875" style="2" customWidth="1"/>
    <col min="3844" max="3844" width="13.5703125" style="2" bestFit="1" customWidth="1"/>
    <col min="3845" max="3845" width="14.28515625" style="2" bestFit="1" customWidth="1"/>
    <col min="3846" max="3846" width="69.28515625" style="2" bestFit="1" customWidth="1"/>
    <col min="3847" max="4096" width="9.140625" style="2"/>
    <col min="4097" max="4097" width="35.85546875" style="2" customWidth="1"/>
    <col min="4098" max="4098" width="18.7109375" style="2" bestFit="1" customWidth="1"/>
    <col min="4099" max="4099" width="17.85546875" style="2" customWidth="1"/>
    <col min="4100" max="4100" width="13.5703125" style="2" bestFit="1" customWidth="1"/>
    <col min="4101" max="4101" width="14.28515625" style="2" bestFit="1" customWidth="1"/>
    <col min="4102" max="4102" width="69.28515625" style="2" bestFit="1" customWidth="1"/>
    <col min="4103" max="4352" width="9.140625" style="2"/>
    <col min="4353" max="4353" width="35.85546875" style="2" customWidth="1"/>
    <col min="4354" max="4354" width="18.7109375" style="2" bestFit="1" customWidth="1"/>
    <col min="4355" max="4355" width="17.85546875" style="2" customWidth="1"/>
    <col min="4356" max="4356" width="13.5703125" style="2" bestFit="1" customWidth="1"/>
    <col min="4357" max="4357" width="14.28515625" style="2" bestFit="1" customWidth="1"/>
    <col min="4358" max="4358" width="69.28515625" style="2" bestFit="1" customWidth="1"/>
    <col min="4359" max="4608" width="9.140625" style="2"/>
    <col min="4609" max="4609" width="35.85546875" style="2" customWidth="1"/>
    <col min="4610" max="4610" width="18.7109375" style="2" bestFit="1" customWidth="1"/>
    <col min="4611" max="4611" width="17.85546875" style="2" customWidth="1"/>
    <col min="4612" max="4612" width="13.5703125" style="2" bestFit="1" customWidth="1"/>
    <col min="4613" max="4613" width="14.28515625" style="2" bestFit="1" customWidth="1"/>
    <col min="4614" max="4614" width="69.28515625" style="2" bestFit="1" customWidth="1"/>
    <col min="4615" max="4864" width="9.140625" style="2"/>
    <col min="4865" max="4865" width="35.85546875" style="2" customWidth="1"/>
    <col min="4866" max="4866" width="18.7109375" style="2" bestFit="1" customWidth="1"/>
    <col min="4867" max="4867" width="17.85546875" style="2" customWidth="1"/>
    <col min="4868" max="4868" width="13.5703125" style="2" bestFit="1" customWidth="1"/>
    <col min="4869" max="4869" width="14.28515625" style="2" bestFit="1" customWidth="1"/>
    <col min="4870" max="4870" width="69.28515625" style="2" bestFit="1" customWidth="1"/>
    <col min="4871" max="5120" width="9.140625" style="2"/>
    <col min="5121" max="5121" width="35.85546875" style="2" customWidth="1"/>
    <col min="5122" max="5122" width="18.7109375" style="2" bestFit="1" customWidth="1"/>
    <col min="5123" max="5123" width="17.85546875" style="2" customWidth="1"/>
    <col min="5124" max="5124" width="13.5703125" style="2" bestFit="1" customWidth="1"/>
    <col min="5125" max="5125" width="14.28515625" style="2" bestFit="1" customWidth="1"/>
    <col min="5126" max="5126" width="69.28515625" style="2" bestFit="1" customWidth="1"/>
    <col min="5127" max="5376" width="9.140625" style="2"/>
    <col min="5377" max="5377" width="35.85546875" style="2" customWidth="1"/>
    <col min="5378" max="5378" width="18.7109375" style="2" bestFit="1" customWidth="1"/>
    <col min="5379" max="5379" width="17.85546875" style="2" customWidth="1"/>
    <col min="5380" max="5380" width="13.5703125" style="2" bestFit="1" customWidth="1"/>
    <col min="5381" max="5381" width="14.28515625" style="2" bestFit="1" customWidth="1"/>
    <col min="5382" max="5382" width="69.28515625" style="2" bestFit="1" customWidth="1"/>
    <col min="5383" max="5632" width="9.140625" style="2"/>
    <col min="5633" max="5633" width="35.85546875" style="2" customWidth="1"/>
    <col min="5634" max="5634" width="18.7109375" style="2" bestFit="1" customWidth="1"/>
    <col min="5635" max="5635" width="17.85546875" style="2" customWidth="1"/>
    <col min="5636" max="5636" width="13.5703125" style="2" bestFit="1" customWidth="1"/>
    <col min="5637" max="5637" width="14.28515625" style="2" bestFit="1" customWidth="1"/>
    <col min="5638" max="5638" width="69.28515625" style="2" bestFit="1" customWidth="1"/>
    <col min="5639" max="5888" width="9.140625" style="2"/>
    <col min="5889" max="5889" width="35.85546875" style="2" customWidth="1"/>
    <col min="5890" max="5890" width="18.7109375" style="2" bestFit="1" customWidth="1"/>
    <col min="5891" max="5891" width="17.85546875" style="2" customWidth="1"/>
    <col min="5892" max="5892" width="13.5703125" style="2" bestFit="1" customWidth="1"/>
    <col min="5893" max="5893" width="14.28515625" style="2" bestFit="1" customWidth="1"/>
    <col min="5894" max="5894" width="69.28515625" style="2" bestFit="1" customWidth="1"/>
    <col min="5895" max="6144" width="9.140625" style="2"/>
    <col min="6145" max="6145" width="35.85546875" style="2" customWidth="1"/>
    <col min="6146" max="6146" width="18.7109375" style="2" bestFit="1" customWidth="1"/>
    <col min="6147" max="6147" width="17.85546875" style="2" customWidth="1"/>
    <col min="6148" max="6148" width="13.5703125" style="2" bestFit="1" customWidth="1"/>
    <col min="6149" max="6149" width="14.28515625" style="2" bestFit="1" customWidth="1"/>
    <col min="6150" max="6150" width="69.28515625" style="2" bestFit="1" customWidth="1"/>
    <col min="6151" max="6400" width="9.140625" style="2"/>
    <col min="6401" max="6401" width="35.85546875" style="2" customWidth="1"/>
    <col min="6402" max="6402" width="18.7109375" style="2" bestFit="1" customWidth="1"/>
    <col min="6403" max="6403" width="17.85546875" style="2" customWidth="1"/>
    <col min="6404" max="6404" width="13.5703125" style="2" bestFit="1" customWidth="1"/>
    <col min="6405" max="6405" width="14.28515625" style="2" bestFit="1" customWidth="1"/>
    <col min="6406" max="6406" width="69.28515625" style="2" bestFit="1" customWidth="1"/>
    <col min="6407" max="6656" width="9.140625" style="2"/>
    <col min="6657" max="6657" width="35.85546875" style="2" customWidth="1"/>
    <col min="6658" max="6658" width="18.7109375" style="2" bestFit="1" customWidth="1"/>
    <col min="6659" max="6659" width="17.85546875" style="2" customWidth="1"/>
    <col min="6660" max="6660" width="13.5703125" style="2" bestFit="1" customWidth="1"/>
    <col min="6661" max="6661" width="14.28515625" style="2" bestFit="1" customWidth="1"/>
    <col min="6662" max="6662" width="69.28515625" style="2" bestFit="1" customWidth="1"/>
    <col min="6663" max="6912" width="9.140625" style="2"/>
    <col min="6913" max="6913" width="35.85546875" style="2" customWidth="1"/>
    <col min="6914" max="6914" width="18.7109375" style="2" bestFit="1" customWidth="1"/>
    <col min="6915" max="6915" width="17.85546875" style="2" customWidth="1"/>
    <col min="6916" max="6916" width="13.5703125" style="2" bestFit="1" customWidth="1"/>
    <col min="6917" max="6917" width="14.28515625" style="2" bestFit="1" customWidth="1"/>
    <col min="6918" max="6918" width="69.28515625" style="2" bestFit="1" customWidth="1"/>
    <col min="6919" max="7168" width="9.140625" style="2"/>
    <col min="7169" max="7169" width="35.85546875" style="2" customWidth="1"/>
    <col min="7170" max="7170" width="18.7109375" style="2" bestFit="1" customWidth="1"/>
    <col min="7171" max="7171" width="17.85546875" style="2" customWidth="1"/>
    <col min="7172" max="7172" width="13.5703125" style="2" bestFit="1" customWidth="1"/>
    <col min="7173" max="7173" width="14.28515625" style="2" bestFit="1" customWidth="1"/>
    <col min="7174" max="7174" width="69.28515625" style="2" bestFit="1" customWidth="1"/>
    <col min="7175" max="7424" width="9.140625" style="2"/>
    <col min="7425" max="7425" width="35.85546875" style="2" customWidth="1"/>
    <col min="7426" max="7426" width="18.7109375" style="2" bestFit="1" customWidth="1"/>
    <col min="7427" max="7427" width="17.85546875" style="2" customWidth="1"/>
    <col min="7428" max="7428" width="13.5703125" style="2" bestFit="1" customWidth="1"/>
    <col min="7429" max="7429" width="14.28515625" style="2" bestFit="1" customWidth="1"/>
    <col min="7430" max="7430" width="69.28515625" style="2" bestFit="1" customWidth="1"/>
    <col min="7431" max="7680" width="9.140625" style="2"/>
    <col min="7681" max="7681" width="35.85546875" style="2" customWidth="1"/>
    <col min="7682" max="7682" width="18.7109375" style="2" bestFit="1" customWidth="1"/>
    <col min="7683" max="7683" width="17.85546875" style="2" customWidth="1"/>
    <col min="7684" max="7684" width="13.5703125" style="2" bestFit="1" customWidth="1"/>
    <col min="7685" max="7685" width="14.28515625" style="2" bestFit="1" customWidth="1"/>
    <col min="7686" max="7686" width="69.28515625" style="2" bestFit="1" customWidth="1"/>
    <col min="7687" max="7936" width="9.140625" style="2"/>
    <col min="7937" max="7937" width="35.85546875" style="2" customWidth="1"/>
    <col min="7938" max="7938" width="18.7109375" style="2" bestFit="1" customWidth="1"/>
    <col min="7939" max="7939" width="17.85546875" style="2" customWidth="1"/>
    <col min="7940" max="7940" width="13.5703125" style="2" bestFit="1" customWidth="1"/>
    <col min="7941" max="7941" width="14.28515625" style="2" bestFit="1" customWidth="1"/>
    <col min="7942" max="7942" width="69.28515625" style="2" bestFit="1" customWidth="1"/>
    <col min="7943" max="8192" width="9.140625" style="2"/>
    <col min="8193" max="8193" width="35.85546875" style="2" customWidth="1"/>
    <col min="8194" max="8194" width="18.7109375" style="2" bestFit="1" customWidth="1"/>
    <col min="8195" max="8195" width="17.85546875" style="2" customWidth="1"/>
    <col min="8196" max="8196" width="13.5703125" style="2" bestFit="1" customWidth="1"/>
    <col min="8197" max="8197" width="14.28515625" style="2" bestFit="1" customWidth="1"/>
    <col min="8198" max="8198" width="69.28515625" style="2" bestFit="1" customWidth="1"/>
    <col min="8199" max="8448" width="9.140625" style="2"/>
    <col min="8449" max="8449" width="35.85546875" style="2" customWidth="1"/>
    <col min="8450" max="8450" width="18.7109375" style="2" bestFit="1" customWidth="1"/>
    <col min="8451" max="8451" width="17.85546875" style="2" customWidth="1"/>
    <col min="8452" max="8452" width="13.5703125" style="2" bestFit="1" customWidth="1"/>
    <col min="8453" max="8453" width="14.28515625" style="2" bestFit="1" customWidth="1"/>
    <col min="8454" max="8454" width="69.28515625" style="2" bestFit="1" customWidth="1"/>
    <col min="8455" max="8704" width="9.140625" style="2"/>
    <col min="8705" max="8705" width="35.85546875" style="2" customWidth="1"/>
    <col min="8706" max="8706" width="18.7109375" style="2" bestFit="1" customWidth="1"/>
    <col min="8707" max="8707" width="17.85546875" style="2" customWidth="1"/>
    <col min="8708" max="8708" width="13.5703125" style="2" bestFit="1" customWidth="1"/>
    <col min="8709" max="8709" width="14.28515625" style="2" bestFit="1" customWidth="1"/>
    <col min="8710" max="8710" width="69.28515625" style="2" bestFit="1" customWidth="1"/>
    <col min="8711" max="8960" width="9.140625" style="2"/>
    <col min="8961" max="8961" width="35.85546875" style="2" customWidth="1"/>
    <col min="8962" max="8962" width="18.7109375" style="2" bestFit="1" customWidth="1"/>
    <col min="8963" max="8963" width="17.85546875" style="2" customWidth="1"/>
    <col min="8964" max="8964" width="13.5703125" style="2" bestFit="1" customWidth="1"/>
    <col min="8965" max="8965" width="14.28515625" style="2" bestFit="1" customWidth="1"/>
    <col min="8966" max="8966" width="69.28515625" style="2" bestFit="1" customWidth="1"/>
    <col min="8967" max="9216" width="9.140625" style="2"/>
    <col min="9217" max="9217" width="35.85546875" style="2" customWidth="1"/>
    <col min="9218" max="9218" width="18.7109375" style="2" bestFit="1" customWidth="1"/>
    <col min="9219" max="9219" width="17.85546875" style="2" customWidth="1"/>
    <col min="9220" max="9220" width="13.5703125" style="2" bestFit="1" customWidth="1"/>
    <col min="9221" max="9221" width="14.28515625" style="2" bestFit="1" customWidth="1"/>
    <col min="9222" max="9222" width="69.28515625" style="2" bestFit="1" customWidth="1"/>
    <col min="9223" max="9472" width="9.140625" style="2"/>
    <col min="9473" max="9473" width="35.85546875" style="2" customWidth="1"/>
    <col min="9474" max="9474" width="18.7109375" style="2" bestFit="1" customWidth="1"/>
    <col min="9475" max="9475" width="17.85546875" style="2" customWidth="1"/>
    <col min="9476" max="9476" width="13.5703125" style="2" bestFit="1" customWidth="1"/>
    <col min="9477" max="9477" width="14.28515625" style="2" bestFit="1" customWidth="1"/>
    <col min="9478" max="9478" width="69.28515625" style="2" bestFit="1" customWidth="1"/>
    <col min="9479" max="9728" width="9.140625" style="2"/>
    <col min="9729" max="9729" width="35.85546875" style="2" customWidth="1"/>
    <col min="9730" max="9730" width="18.7109375" style="2" bestFit="1" customWidth="1"/>
    <col min="9731" max="9731" width="17.85546875" style="2" customWidth="1"/>
    <col min="9732" max="9732" width="13.5703125" style="2" bestFit="1" customWidth="1"/>
    <col min="9733" max="9733" width="14.28515625" style="2" bestFit="1" customWidth="1"/>
    <col min="9734" max="9734" width="69.28515625" style="2" bestFit="1" customWidth="1"/>
    <col min="9735" max="9984" width="9.140625" style="2"/>
    <col min="9985" max="9985" width="35.85546875" style="2" customWidth="1"/>
    <col min="9986" max="9986" width="18.7109375" style="2" bestFit="1" customWidth="1"/>
    <col min="9987" max="9987" width="17.85546875" style="2" customWidth="1"/>
    <col min="9988" max="9988" width="13.5703125" style="2" bestFit="1" customWidth="1"/>
    <col min="9989" max="9989" width="14.28515625" style="2" bestFit="1" customWidth="1"/>
    <col min="9990" max="9990" width="69.28515625" style="2" bestFit="1" customWidth="1"/>
    <col min="9991" max="10240" width="9.140625" style="2"/>
    <col min="10241" max="10241" width="35.85546875" style="2" customWidth="1"/>
    <col min="10242" max="10242" width="18.7109375" style="2" bestFit="1" customWidth="1"/>
    <col min="10243" max="10243" width="17.85546875" style="2" customWidth="1"/>
    <col min="10244" max="10244" width="13.5703125" style="2" bestFit="1" customWidth="1"/>
    <col min="10245" max="10245" width="14.28515625" style="2" bestFit="1" customWidth="1"/>
    <col min="10246" max="10246" width="69.28515625" style="2" bestFit="1" customWidth="1"/>
    <col min="10247" max="10496" width="9.140625" style="2"/>
    <col min="10497" max="10497" width="35.85546875" style="2" customWidth="1"/>
    <col min="10498" max="10498" width="18.7109375" style="2" bestFit="1" customWidth="1"/>
    <col min="10499" max="10499" width="17.85546875" style="2" customWidth="1"/>
    <col min="10500" max="10500" width="13.5703125" style="2" bestFit="1" customWidth="1"/>
    <col min="10501" max="10501" width="14.28515625" style="2" bestFit="1" customWidth="1"/>
    <col min="10502" max="10502" width="69.28515625" style="2" bestFit="1" customWidth="1"/>
    <col min="10503" max="10752" width="9.140625" style="2"/>
    <col min="10753" max="10753" width="35.85546875" style="2" customWidth="1"/>
    <col min="10754" max="10754" width="18.7109375" style="2" bestFit="1" customWidth="1"/>
    <col min="10755" max="10755" width="17.85546875" style="2" customWidth="1"/>
    <col min="10756" max="10756" width="13.5703125" style="2" bestFit="1" customWidth="1"/>
    <col min="10757" max="10757" width="14.28515625" style="2" bestFit="1" customWidth="1"/>
    <col min="10758" max="10758" width="69.28515625" style="2" bestFit="1" customWidth="1"/>
    <col min="10759" max="11008" width="9.140625" style="2"/>
    <col min="11009" max="11009" width="35.85546875" style="2" customWidth="1"/>
    <col min="11010" max="11010" width="18.7109375" style="2" bestFit="1" customWidth="1"/>
    <col min="11011" max="11011" width="17.85546875" style="2" customWidth="1"/>
    <col min="11012" max="11012" width="13.5703125" style="2" bestFit="1" customWidth="1"/>
    <col min="11013" max="11013" width="14.28515625" style="2" bestFit="1" customWidth="1"/>
    <col min="11014" max="11014" width="69.28515625" style="2" bestFit="1" customWidth="1"/>
    <col min="11015" max="11264" width="9.140625" style="2"/>
    <col min="11265" max="11265" width="35.85546875" style="2" customWidth="1"/>
    <col min="11266" max="11266" width="18.7109375" style="2" bestFit="1" customWidth="1"/>
    <col min="11267" max="11267" width="17.85546875" style="2" customWidth="1"/>
    <col min="11268" max="11268" width="13.5703125" style="2" bestFit="1" customWidth="1"/>
    <col min="11269" max="11269" width="14.28515625" style="2" bestFit="1" customWidth="1"/>
    <col min="11270" max="11270" width="69.28515625" style="2" bestFit="1" customWidth="1"/>
    <col min="11271" max="11520" width="9.140625" style="2"/>
    <col min="11521" max="11521" width="35.85546875" style="2" customWidth="1"/>
    <col min="11522" max="11522" width="18.7109375" style="2" bestFit="1" customWidth="1"/>
    <col min="11523" max="11523" width="17.85546875" style="2" customWidth="1"/>
    <col min="11524" max="11524" width="13.5703125" style="2" bestFit="1" customWidth="1"/>
    <col min="11525" max="11525" width="14.28515625" style="2" bestFit="1" customWidth="1"/>
    <col min="11526" max="11526" width="69.28515625" style="2" bestFit="1" customWidth="1"/>
    <col min="11527" max="11776" width="9.140625" style="2"/>
    <col min="11777" max="11777" width="35.85546875" style="2" customWidth="1"/>
    <col min="11778" max="11778" width="18.7109375" style="2" bestFit="1" customWidth="1"/>
    <col min="11779" max="11779" width="17.85546875" style="2" customWidth="1"/>
    <col min="11780" max="11780" width="13.5703125" style="2" bestFit="1" customWidth="1"/>
    <col min="11781" max="11781" width="14.28515625" style="2" bestFit="1" customWidth="1"/>
    <col min="11782" max="11782" width="69.28515625" style="2" bestFit="1" customWidth="1"/>
    <col min="11783" max="12032" width="9.140625" style="2"/>
    <col min="12033" max="12033" width="35.85546875" style="2" customWidth="1"/>
    <col min="12034" max="12034" width="18.7109375" style="2" bestFit="1" customWidth="1"/>
    <col min="12035" max="12035" width="17.85546875" style="2" customWidth="1"/>
    <col min="12036" max="12036" width="13.5703125" style="2" bestFit="1" customWidth="1"/>
    <col min="12037" max="12037" width="14.28515625" style="2" bestFit="1" customWidth="1"/>
    <col min="12038" max="12038" width="69.28515625" style="2" bestFit="1" customWidth="1"/>
    <col min="12039" max="12288" width="9.140625" style="2"/>
    <col min="12289" max="12289" width="35.85546875" style="2" customWidth="1"/>
    <col min="12290" max="12290" width="18.7109375" style="2" bestFit="1" customWidth="1"/>
    <col min="12291" max="12291" width="17.85546875" style="2" customWidth="1"/>
    <col min="12292" max="12292" width="13.5703125" style="2" bestFit="1" customWidth="1"/>
    <col min="12293" max="12293" width="14.28515625" style="2" bestFit="1" customWidth="1"/>
    <col min="12294" max="12294" width="69.28515625" style="2" bestFit="1" customWidth="1"/>
    <col min="12295" max="12544" width="9.140625" style="2"/>
    <col min="12545" max="12545" width="35.85546875" style="2" customWidth="1"/>
    <col min="12546" max="12546" width="18.7109375" style="2" bestFit="1" customWidth="1"/>
    <col min="12547" max="12547" width="17.85546875" style="2" customWidth="1"/>
    <col min="12548" max="12548" width="13.5703125" style="2" bestFit="1" customWidth="1"/>
    <col min="12549" max="12549" width="14.28515625" style="2" bestFit="1" customWidth="1"/>
    <col min="12550" max="12550" width="69.28515625" style="2" bestFit="1" customWidth="1"/>
    <col min="12551" max="12800" width="9.140625" style="2"/>
    <col min="12801" max="12801" width="35.85546875" style="2" customWidth="1"/>
    <col min="12802" max="12802" width="18.7109375" style="2" bestFit="1" customWidth="1"/>
    <col min="12803" max="12803" width="17.85546875" style="2" customWidth="1"/>
    <col min="12804" max="12804" width="13.5703125" style="2" bestFit="1" customWidth="1"/>
    <col min="12805" max="12805" width="14.28515625" style="2" bestFit="1" customWidth="1"/>
    <col min="12806" max="12806" width="69.28515625" style="2" bestFit="1" customWidth="1"/>
    <col min="12807" max="13056" width="9.140625" style="2"/>
    <col min="13057" max="13057" width="35.85546875" style="2" customWidth="1"/>
    <col min="13058" max="13058" width="18.7109375" style="2" bestFit="1" customWidth="1"/>
    <col min="13059" max="13059" width="17.85546875" style="2" customWidth="1"/>
    <col min="13060" max="13060" width="13.5703125" style="2" bestFit="1" customWidth="1"/>
    <col min="13061" max="13061" width="14.28515625" style="2" bestFit="1" customWidth="1"/>
    <col min="13062" max="13062" width="69.28515625" style="2" bestFit="1" customWidth="1"/>
    <col min="13063" max="13312" width="9.140625" style="2"/>
    <col min="13313" max="13313" width="35.85546875" style="2" customWidth="1"/>
    <col min="13314" max="13314" width="18.7109375" style="2" bestFit="1" customWidth="1"/>
    <col min="13315" max="13315" width="17.85546875" style="2" customWidth="1"/>
    <col min="13316" max="13316" width="13.5703125" style="2" bestFit="1" customWidth="1"/>
    <col min="13317" max="13317" width="14.28515625" style="2" bestFit="1" customWidth="1"/>
    <col min="13318" max="13318" width="69.28515625" style="2" bestFit="1" customWidth="1"/>
    <col min="13319" max="13568" width="9.140625" style="2"/>
    <col min="13569" max="13569" width="35.85546875" style="2" customWidth="1"/>
    <col min="13570" max="13570" width="18.7109375" style="2" bestFit="1" customWidth="1"/>
    <col min="13571" max="13571" width="17.85546875" style="2" customWidth="1"/>
    <col min="13572" max="13572" width="13.5703125" style="2" bestFit="1" customWidth="1"/>
    <col min="13573" max="13573" width="14.28515625" style="2" bestFit="1" customWidth="1"/>
    <col min="13574" max="13574" width="69.28515625" style="2" bestFit="1" customWidth="1"/>
    <col min="13575" max="13824" width="9.140625" style="2"/>
    <col min="13825" max="13825" width="35.85546875" style="2" customWidth="1"/>
    <col min="13826" max="13826" width="18.7109375" style="2" bestFit="1" customWidth="1"/>
    <col min="13827" max="13827" width="17.85546875" style="2" customWidth="1"/>
    <col min="13828" max="13828" width="13.5703125" style="2" bestFit="1" customWidth="1"/>
    <col min="13829" max="13829" width="14.28515625" style="2" bestFit="1" customWidth="1"/>
    <col min="13830" max="13830" width="69.28515625" style="2" bestFit="1" customWidth="1"/>
    <col min="13831" max="14080" width="9.140625" style="2"/>
    <col min="14081" max="14081" width="35.85546875" style="2" customWidth="1"/>
    <col min="14082" max="14082" width="18.7109375" style="2" bestFit="1" customWidth="1"/>
    <col min="14083" max="14083" width="17.85546875" style="2" customWidth="1"/>
    <col min="14084" max="14084" width="13.5703125" style="2" bestFit="1" customWidth="1"/>
    <col min="14085" max="14085" width="14.28515625" style="2" bestFit="1" customWidth="1"/>
    <col min="14086" max="14086" width="69.28515625" style="2" bestFit="1" customWidth="1"/>
    <col min="14087" max="14336" width="9.140625" style="2"/>
    <col min="14337" max="14337" width="35.85546875" style="2" customWidth="1"/>
    <col min="14338" max="14338" width="18.7109375" style="2" bestFit="1" customWidth="1"/>
    <col min="14339" max="14339" width="17.85546875" style="2" customWidth="1"/>
    <col min="14340" max="14340" width="13.5703125" style="2" bestFit="1" customWidth="1"/>
    <col min="14341" max="14341" width="14.28515625" style="2" bestFit="1" customWidth="1"/>
    <col min="14342" max="14342" width="69.28515625" style="2" bestFit="1" customWidth="1"/>
    <col min="14343" max="14592" width="9.140625" style="2"/>
    <col min="14593" max="14593" width="35.85546875" style="2" customWidth="1"/>
    <col min="14594" max="14594" width="18.7109375" style="2" bestFit="1" customWidth="1"/>
    <col min="14595" max="14595" width="17.85546875" style="2" customWidth="1"/>
    <col min="14596" max="14596" width="13.5703125" style="2" bestFit="1" customWidth="1"/>
    <col min="14597" max="14597" width="14.28515625" style="2" bestFit="1" customWidth="1"/>
    <col min="14598" max="14598" width="69.28515625" style="2" bestFit="1" customWidth="1"/>
    <col min="14599" max="14848" width="9.140625" style="2"/>
    <col min="14849" max="14849" width="35.85546875" style="2" customWidth="1"/>
    <col min="14850" max="14850" width="18.7109375" style="2" bestFit="1" customWidth="1"/>
    <col min="14851" max="14851" width="17.85546875" style="2" customWidth="1"/>
    <col min="14852" max="14852" width="13.5703125" style="2" bestFit="1" customWidth="1"/>
    <col min="14853" max="14853" width="14.28515625" style="2" bestFit="1" customWidth="1"/>
    <col min="14854" max="14854" width="69.28515625" style="2" bestFit="1" customWidth="1"/>
    <col min="14855" max="15104" width="9.140625" style="2"/>
    <col min="15105" max="15105" width="35.85546875" style="2" customWidth="1"/>
    <col min="15106" max="15106" width="18.7109375" style="2" bestFit="1" customWidth="1"/>
    <col min="15107" max="15107" width="17.85546875" style="2" customWidth="1"/>
    <col min="15108" max="15108" width="13.5703125" style="2" bestFit="1" customWidth="1"/>
    <col min="15109" max="15109" width="14.28515625" style="2" bestFit="1" customWidth="1"/>
    <col min="15110" max="15110" width="69.28515625" style="2" bestFit="1" customWidth="1"/>
    <col min="15111" max="15360" width="9.140625" style="2"/>
    <col min="15361" max="15361" width="35.85546875" style="2" customWidth="1"/>
    <col min="15362" max="15362" width="18.7109375" style="2" bestFit="1" customWidth="1"/>
    <col min="15363" max="15363" width="17.85546875" style="2" customWidth="1"/>
    <col min="15364" max="15364" width="13.5703125" style="2" bestFit="1" customWidth="1"/>
    <col min="15365" max="15365" width="14.28515625" style="2" bestFit="1" customWidth="1"/>
    <col min="15366" max="15366" width="69.28515625" style="2" bestFit="1" customWidth="1"/>
    <col min="15367" max="15616" width="9.140625" style="2"/>
    <col min="15617" max="15617" width="35.85546875" style="2" customWidth="1"/>
    <col min="15618" max="15618" width="18.7109375" style="2" bestFit="1" customWidth="1"/>
    <col min="15619" max="15619" width="17.85546875" style="2" customWidth="1"/>
    <col min="15620" max="15620" width="13.5703125" style="2" bestFit="1" customWidth="1"/>
    <col min="15621" max="15621" width="14.28515625" style="2" bestFit="1" customWidth="1"/>
    <col min="15622" max="15622" width="69.28515625" style="2" bestFit="1" customWidth="1"/>
    <col min="15623" max="15872" width="9.140625" style="2"/>
    <col min="15873" max="15873" width="35.85546875" style="2" customWidth="1"/>
    <col min="15874" max="15874" width="18.7109375" style="2" bestFit="1" customWidth="1"/>
    <col min="15875" max="15875" width="17.85546875" style="2" customWidth="1"/>
    <col min="15876" max="15876" width="13.5703125" style="2" bestFit="1" customWidth="1"/>
    <col min="15877" max="15877" width="14.28515625" style="2" bestFit="1" customWidth="1"/>
    <col min="15878" max="15878" width="69.28515625" style="2" bestFit="1" customWidth="1"/>
    <col min="15879" max="16128" width="9.140625" style="2"/>
    <col min="16129" max="16129" width="35.85546875" style="2" customWidth="1"/>
    <col min="16130" max="16130" width="18.7109375" style="2" bestFit="1" customWidth="1"/>
    <col min="16131" max="16131" width="17.85546875" style="2" customWidth="1"/>
    <col min="16132" max="16132" width="13.5703125" style="2" bestFit="1" customWidth="1"/>
    <col min="16133" max="16133" width="14.28515625" style="2" bestFit="1" customWidth="1"/>
    <col min="16134" max="16134" width="69.28515625" style="2" bestFit="1" customWidth="1"/>
    <col min="16135" max="16384" width="9.140625" style="2"/>
  </cols>
  <sheetData>
    <row r="1" spans="1:6" ht="15.75" thickBot="1" x14ac:dyDescent="0.3">
      <c r="A1" s="1" t="s">
        <v>0</v>
      </c>
    </row>
    <row r="2" spans="1:6" ht="17.25" x14ac:dyDescent="0.4"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2" t="s">
        <v>6</v>
      </c>
      <c r="B3" s="5">
        <v>150</v>
      </c>
      <c r="C3" s="5">
        <v>150</v>
      </c>
      <c r="D3" s="6">
        <f>B3-C3</f>
        <v>0</v>
      </c>
    </row>
    <row r="4" spans="1:6" x14ac:dyDescent="0.25">
      <c r="A4" s="2" t="s">
        <v>7</v>
      </c>
      <c r="B4" s="7">
        <v>-50</v>
      </c>
      <c r="C4" s="7">
        <v>-100</v>
      </c>
      <c r="D4" s="6">
        <f t="shared" ref="D4:D9" si="0">B4-C4</f>
        <v>50</v>
      </c>
      <c r="E4" s="2" t="s">
        <v>8</v>
      </c>
      <c r="F4" s="2" t="s">
        <v>9</v>
      </c>
    </row>
    <row r="5" spans="1:6" x14ac:dyDescent="0.25">
      <c r="A5" s="2" t="s">
        <v>10</v>
      </c>
      <c r="B5" s="5">
        <v>0</v>
      </c>
      <c r="C5" s="5">
        <v>0</v>
      </c>
      <c r="D5" s="6">
        <f t="shared" si="0"/>
        <v>0</v>
      </c>
    </row>
    <row r="6" spans="1:6" x14ac:dyDescent="0.25">
      <c r="A6" s="2" t="s">
        <v>11</v>
      </c>
      <c r="B6" s="7">
        <v>0</v>
      </c>
      <c r="C6" s="7">
        <v>0</v>
      </c>
      <c r="D6" s="6">
        <f t="shared" si="0"/>
        <v>0</v>
      </c>
      <c r="E6" s="2" t="s">
        <v>12</v>
      </c>
      <c r="F6" s="2" t="s">
        <v>13</v>
      </c>
    </row>
    <row r="7" spans="1:6" x14ac:dyDescent="0.25">
      <c r="A7" s="2" t="s">
        <v>14</v>
      </c>
      <c r="B7" s="7">
        <v>0</v>
      </c>
      <c r="C7" s="7">
        <v>0</v>
      </c>
      <c r="D7" s="8">
        <f t="shared" si="0"/>
        <v>0</v>
      </c>
      <c r="E7" s="2" t="s">
        <v>15</v>
      </c>
      <c r="F7" s="2" t="s">
        <v>16</v>
      </c>
    </row>
    <row r="8" spans="1:6" ht="17.25" x14ac:dyDescent="0.4">
      <c r="A8" s="2" t="s">
        <v>17</v>
      </c>
      <c r="B8" s="9">
        <v>0</v>
      </c>
      <c r="C8" s="9">
        <v>0</v>
      </c>
      <c r="D8" s="10">
        <f t="shared" si="0"/>
        <v>0</v>
      </c>
      <c r="E8" s="2" t="s">
        <v>12</v>
      </c>
      <c r="F8" s="2" t="s">
        <v>13</v>
      </c>
    </row>
    <row r="9" spans="1:6" ht="15.75" thickBot="1" x14ac:dyDescent="0.3">
      <c r="A9" s="2" t="s">
        <v>18</v>
      </c>
      <c r="B9" s="11">
        <f>SUM(B3:B8)</f>
        <v>100</v>
      </c>
      <c r="C9" s="12">
        <f>SUM(C3:C8)</f>
        <v>50</v>
      </c>
      <c r="D9" s="6">
        <f t="shared" si="0"/>
        <v>50</v>
      </c>
    </row>
    <row r="10" spans="1:6" ht="33" thickBot="1" x14ac:dyDescent="0.45">
      <c r="A10" s="13" t="s">
        <v>19</v>
      </c>
      <c r="B10" s="14">
        <f>B20</f>
        <v>40</v>
      </c>
      <c r="C10" s="15">
        <v>0.4</v>
      </c>
      <c r="D10" s="2" t="s">
        <v>20</v>
      </c>
      <c r="F10" s="16" t="s">
        <v>21</v>
      </c>
    </row>
    <row r="11" spans="1:6" ht="18" thickBot="1" x14ac:dyDescent="0.45">
      <c r="A11" s="2" t="s">
        <v>22</v>
      </c>
      <c r="B11" s="17">
        <f>B9-B10</f>
        <v>60</v>
      </c>
      <c r="C11" s="18">
        <f>C9*C10</f>
        <v>20</v>
      </c>
      <c r="D11" s="19" t="s">
        <v>23</v>
      </c>
    </row>
    <row r="12" spans="1:6" ht="15.75" thickBot="1" x14ac:dyDescent="0.3">
      <c r="B12" s="20"/>
      <c r="C12" s="20"/>
    </row>
    <row r="13" spans="1:6" ht="15.75" thickBot="1" x14ac:dyDescent="0.3">
      <c r="A13" s="21" t="s">
        <v>24</v>
      </c>
      <c r="B13" s="22"/>
      <c r="C13" s="23">
        <f>C10</f>
        <v>0.4</v>
      </c>
    </row>
    <row r="14" spans="1:6" x14ac:dyDescent="0.25">
      <c r="A14" s="21" t="s">
        <v>25</v>
      </c>
      <c r="B14" s="24"/>
      <c r="C14" s="22"/>
      <c r="D14" s="25"/>
    </row>
    <row r="15" spans="1:6" x14ac:dyDescent="0.25">
      <c r="A15" s="13" t="s">
        <v>26</v>
      </c>
      <c r="C15" s="26"/>
      <c r="D15" s="27"/>
    </row>
    <row r="16" spans="1:6" x14ac:dyDescent="0.25">
      <c r="A16" s="13"/>
      <c r="C16" s="26"/>
      <c r="D16" s="27"/>
    </row>
    <row r="17" spans="1:6" x14ac:dyDescent="0.25">
      <c r="A17" s="13" t="s">
        <v>27</v>
      </c>
      <c r="B17" s="28">
        <f>C11</f>
        <v>20</v>
      </c>
      <c r="C17" s="26"/>
      <c r="D17" s="27" t="s">
        <v>28</v>
      </c>
    </row>
    <row r="18" spans="1:6" x14ac:dyDescent="0.25">
      <c r="A18" s="29" t="s">
        <v>29</v>
      </c>
      <c r="B18" s="26">
        <f>D4*C13</f>
        <v>20</v>
      </c>
      <c r="C18" s="26"/>
      <c r="D18" s="27" t="s">
        <v>30</v>
      </c>
    </row>
    <row r="19" spans="1:6" ht="17.25" x14ac:dyDescent="0.4">
      <c r="A19" s="29" t="s">
        <v>31</v>
      </c>
      <c r="B19" s="30">
        <f>(D6+D8)*C13</f>
        <v>0</v>
      </c>
      <c r="C19" s="26"/>
      <c r="D19" s="27" t="s">
        <v>30</v>
      </c>
    </row>
    <row r="20" spans="1:6" ht="17.25" x14ac:dyDescent="0.4">
      <c r="A20" s="13" t="s">
        <v>19</v>
      </c>
      <c r="B20" s="31">
        <f>SUM(B17:B19)</f>
        <v>40</v>
      </c>
      <c r="D20" s="27" t="s">
        <v>32</v>
      </c>
      <c r="E20" s="32" t="s">
        <v>33</v>
      </c>
      <c r="F20" s="32"/>
    </row>
    <row r="21" spans="1:6" x14ac:dyDescent="0.25">
      <c r="A21" s="13"/>
      <c r="D21" s="27"/>
    </row>
    <row r="22" spans="1:6" x14ac:dyDescent="0.25">
      <c r="A22" s="13" t="s">
        <v>34</v>
      </c>
      <c r="B22" s="33">
        <f>C9</f>
        <v>50</v>
      </c>
      <c r="D22" s="27" t="s">
        <v>28</v>
      </c>
    </row>
    <row r="23" spans="1:6" x14ac:dyDescent="0.25">
      <c r="A23" s="13" t="s">
        <v>23</v>
      </c>
      <c r="B23" s="34">
        <f>C11</f>
        <v>20</v>
      </c>
      <c r="D23" s="27" t="s">
        <v>28</v>
      </c>
    </row>
    <row r="24" spans="1:6" x14ac:dyDescent="0.25">
      <c r="A24" s="13" t="s">
        <v>35</v>
      </c>
      <c r="B24" s="2" t="s">
        <v>36</v>
      </c>
      <c r="D24" s="27"/>
    </row>
    <row r="25" spans="1:6" x14ac:dyDescent="0.25">
      <c r="A25" s="13" t="s">
        <v>37</v>
      </c>
      <c r="B25" s="35">
        <f>B9</f>
        <v>100</v>
      </c>
      <c r="D25" s="27" t="s">
        <v>32</v>
      </c>
    </row>
    <row r="26" spans="1:6" x14ac:dyDescent="0.25">
      <c r="A26" s="13" t="s">
        <v>19</v>
      </c>
      <c r="B26" s="36">
        <f>B10</f>
        <v>40</v>
      </c>
      <c r="D26" s="27" t="s">
        <v>32</v>
      </c>
    </row>
    <row r="27" spans="1:6" ht="15.75" thickBot="1" x14ac:dyDescent="0.3">
      <c r="A27" s="13" t="s">
        <v>38</v>
      </c>
      <c r="B27" s="37">
        <f>B10/B9</f>
        <v>0.4</v>
      </c>
      <c r="D27" s="27"/>
    </row>
    <row r="28" spans="1:6" x14ac:dyDescent="0.25">
      <c r="A28" s="21" t="s">
        <v>39</v>
      </c>
      <c r="B28" s="38">
        <f>B9</f>
        <v>100</v>
      </c>
      <c r="C28" s="24"/>
      <c r="D28" s="25"/>
    </row>
    <row r="29" spans="1:6" x14ac:dyDescent="0.25">
      <c r="A29" s="13" t="s">
        <v>40</v>
      </c>
      <c r="B29" s="39">
        <f>-D4</f>
        <v>-50</v>
      </c>
      <c r="C29" s="2" t="s">
        <v>41</v>
      </c>
      <c r="D29" s="27" t="s">
        <v>42</v>
      </c>
    </row>
    <row r="30" spans="1:6" x14ac:dyDescent="0.25">
      <c r="A30" s="13" t="s">
        <v>43</v>
      </c>
      <c r="B30" s="39">
        <f>-D6</f>
        <v>0</v>
      </c>
      <c r="C30" s="2" t="s">
        <v>41</v>
      </c>
      <c r="D30" s="27" t="s">
        <v>44</v>
      </c>
    </row>
    <row r="31" spans="1:6" x14ac:dyDescent="0.25">
      <c r="A31" s="13" t="s">
        <v>45</v>
      </c>
      <c r="B31" s="39">
        <f>-D8</f>
        <v>0</v>
      </c>
      <c r="C31" s="2" t="s">
        <v>41</v>
      </c>
      <c r="D31" s="27" t="s">
        <v>44</v>
      </c>
    </row>
    <row r="32" spans="1:6" x14ac:dyDescent="0.25">
      <c r="A32" s="13" t="s">
        <v>46</v>
      </c>
      <c r="B32" s="40">
        <f>-D7</f>
        <v>0</v>
      </c>
      <c r="C32" s="2" t="s">
        <v>47</v>
      </c>
      <c r="D32" s="27" t="s">
        <v>48</v>
      </c>
    </row>
    <row r="33" spans="1:4" ht="15.75" thickBot="1" x14ac:dyDescent="0.3">
      <c r="A33" s="41" t="s">
        <v>34</v>
      </c>
      <c r="B33" s="42">
        <f>SUM(B28:B32)</f>
        <v>50</v>
      </c>
      <c r="C33" s="43"/>
      <c r="D33" s="44"/>
    </row>
    <row r="34" spans="1:4" hidden="1" x14ac:dyDescent="0.25">
      <c r="A34" s="45" t="s">
        <v>49</v>
      </c>
      <c r="B34" s="25"/>
    </row>
    <row r="35" spans="1:4" hidden="1" x14ac:dyDescent="0.25">
      <c r="A35" s="13" t="s">
        <v>50</v>
      </c>
      <c r="B35" s="46">
        <v>747000</v>
      </c>
      <c r="C35" s="26"/>
    </row>
    <row r="36" spans="1:4" hidden="1" x14ac:dyDescent="0.25">
      <c r="A36" s="13" t="s">
        <v>40</v>
      </c>
      <c r="B36" s="47">
        <f>-150000</f>
        <v>-150000</v>
      </c>
    </row>
    <row r="37" spans="1:4" hidden="1" x14ac:dyDescent="0.25">
      <c r="A37" s="13" t="s">
        <v>46</v>
      </c>
      <c r="B37" s="48">
        <v>-225000</v>
      </c>
    </row>
    <row r="38" spans="1:4" ht="17.25" hidden="1" x14ac:dyDescent="0.4">
      <c r="A38" s="13" t="s">
        <v>45</v>
      </c>
      <c r="B38" s="49">
        <v>50000</v>
      </c>
    </row>
    <row r="39" spans="1:4" ht="15.75" hidden="1" thickBot="1" x14ac:dyDescent="0.3">
      <c r="A39" s="41" t="s">
        <v>34</v>
      </c>
      <c r="B39" s="50">
        <f>SUM(B35:B38)</f>
        <v>422000</v>
      </c>
    </row>
    <row r="40" spans="1:4" hidden="1" x14ac:dyDescent="0.25">
      <c r="A40" s="45" t="s">
        <v>51</v>
      </c>
      <c r="B40" s="22"/>
      <c r="C40" s="51"/>
    </row>
    <row r="41" spans="1:4" hidden="1" x14ac:dyDescent="0.25">
      <c r="A41" s="13" t="s">
        <v>25</v>
      </c>
      <c r="B41" s="26"/>
      <c r="C41" s="47"/>
    </row>
    <row r="42" spans="1:4" hidden="1" x14ac:dyDescent="0.25">
      <c r="A42" s="13"/>
      <c r="B42" s="26"/>
      <c r="C42" s="47"/>
    </row>
    <row r="43" spans="1:4" hidden="1" x14ac:dyDescent="0.25">
      <c r="A43" s="13" t="s">
        <v>52</v>
      </c>
      <c r="B43" s="34">
        <v>360</v>
      </c>
      <c r="C43" s="52">
        <f>360/900</f>
        <v>0.4</v>
      </c>
    </row>
    <row r="44" spans="1:4" hidden="1" x14ac:dyDescent="0.25">
      <c r="A44" s="13" t="s">
        <v>53</v>
      </c>
      <c r="B44" s="26">
        <f>315-350</f>
        <v>-35</v>
      </c>
      <c r="C44" s="47"/>
    </row>
    <row r="45" spans="1:4" hidden="1" x14ac:dyDescent="0.25">
      <c r="A45" s="13" t="s">
        <v>54</v>
      </c>
      <c r="B45" s="53">
        <f>-(190-150-25*0.4)</f>
        <v>-30</v>
      </c>
      <c r="C45" s="27"/>
    </row>
    <row r="46" spans="1:4" ht="15.75" hidden="1" thickBot="1" x14ac:dyDescent="0.3">
      <c r="A46" s="41" t="s">
        <v>19</v>
      </c>
      <c r="B46" s="54">
        <f>SUM(B43:B45)</f>
        <v>295</v>
      </c>
      <c r="C46" s="44"/>
    </row>
    <row r="47" spans="1:4" ht="17.25" hidden="1" x14ac:dyDescent="0.4">
      <c r="A47" s="45" t="s">
        <v>49</v>
      </c>
      <c r="B47" s="55" t="s">
        <v>1</v>
      </c>
      <c r="C47" s="55" t="s">
        <v>2</v>
      </c>
      <c r="D47" s="56" t="s">
        <v>3</v>
      </c>
    </row>
    <row r="48" spans="1:4" hidden="1" x14ac:dyDescent="0.25">
      <c r="A48" s="13" t="s">
        <v>55</v>
      </c>
      <c r="B48" s="26">
        <v>-75000</v>
      </c>
      <c r="C48" s="26">
        <v>-94000</v>
      </c>
      <c r="D48" s="57">
        <f>B48-C48</f>
        <v>19000</v>
      </c>
    </row>
    <row r="49" spans="1:4" hidden="1" x14ac:dyDescent="0.25">
      <c r="A49" s="58" t="s">
        <v>56</v>
      </c>
      <c r="C49" s="26"/>
      <c r="D49" s="47"/>
    </row>
    <row r="50" spans="1:4" hidden="1" x14ac:dyDescent="0.25">
      <c r="A50" s="13" t="s">
        <v>57</v>
      </c>
      <c r="B50" s="26">
        <v>-250000</v>
      </c>
      <c r="C50" s="26"/>
      <c r="D50" s="47"/>
    </row>
    <row r="51" spans="1:4" hidden="1" x14ac:dyDescent="0.25">
      <c r="A51" s="13" t="s">
        <v>58</v>
      </c>
      <c r="B51" s="26">
        <v>-100000</v>
      </c>
      <c r="C51" s="26"/>
      <c r="D51" s="47"/>
    </row>
    <row r="52" spans="1:4" hidden="1" x14ac:dyDescent="0.25">
      <c r="A52" s="58" t="s">
        <v>59</v>
      </c>
      <c r="D52" s="27"/>
    </row>
    <row r="53" spans="1:4" hidden="1" x14ac:dyDescent="0.25">
      <c r="A53" s="13" t="s">
        <v>60</v>
      </c>
      <c r="B53" s="59">
        <v>0.35</v>
      </c>
      <c r="C53" s="59"/>
      <c r="D53" s="60"/>
    </row>
    <row r="54" spans="1:4" hidden="1" x14ac:dyDescent="0.25">
      <c r="A54" s="13" t="s">
        <v>61</v>
      </c>
      <c r="B54" s="59">
        <v>0.37</v>
      </c>
      <c r="D54" s="27"/>
    </row>
    <row r="55" spans="1:4" hidden="1" x14ac:dyDescent="0.25">
      <c r="A55" s="13" t="s">
        <v>42</v>
      </c>
      <c r="B55" s="61">
        <f>D48*B54</f>
        <v>7030</v>
      </c>
      <c r="D55" s="27"/>
    </row>
    <row r="56" spans="1:4" ht="15.75" hidden="1" thickBot="1" x14ac:dyDescent="0.3">
      <c r="A56" s="41" t="s">
        <v>44</v>
      </c>
      <c r="B56" s="62">
        <f>(B50-B51)*B54</f>
        <v>-55500</v>
      </c>
      <c r="C56" s="43"/>
      <c r="D56" s="44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&amp;C&amp;A&amp;RTed Stephenson, CFA, CFP, CMA, MBA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6B671-D6A9-466C-90FB-993E96CAC956}">
  <sheetPr>
    <pageSetUpPr fitToPage="1"/>
  </sheetPr>
  <dimension ref="A1:F56"/>
  <sheetViews>
    <sheetView workbookViewId="0">
      <selection activeCell="A21" sqref="A21"/>
    </sheetView>
  </sheetViews>
  <sheetFormatPr defaultRowHeight="15" x14ac:dyDescent="0.25"/>
  <cols>
    <col min="1" max="1" width="35.85546875" style="2" customWidth="1"/>
    <col min="2" max="2" width="18.7109375" style="2" bestFit="1" customWidth="1"/>
    <col min="3" max="3" width="17.85546875" style="2" customWidth="1"/>
    <col min="4" max="4" width="13.5703125" style="2" bestFit="1" customWidth="1"/>
    <col min="5" max="5" width="14.28515625" style="2" bestFit="1" customWidth="1"/>
    <col min="6" max="6" width="69.28515625" style="2" bestFit="1" customWidth="1"/>
    <col min="7" max="256" width="9.140625" style="2"/>
    <col min="257" max="257" width="35.85546875" style="2" customWidth="1"/>
    <col min="258" max="258" width="18.7109375" style="2" bestFit="1" customWidth="1"/>
    <col min="259" max="259" width="17.85546875" style="2" customWidth="1"/>
    <col min="260" max="260" width="13.5703125" style="2" bestFit="1" customWidth="1"/>
    <col min="261" max="261" width="14.28515625" style="2" bestFit="1" customWidth="1"/>
    <col min="262" max="262" width="69.28515625" style="2" bestFit="1" customWidth="1"/>
    <col min="263" max="512" width="9.140625" style="2"/>
    <col min="513" max="513" width="35.85546875" style="2" customWidth="1"/>
    <col min="514" max="514" width="18.7109375" style="2" bestFit="1" customWidth="1"/>
    <col min="515" max="515" width="17.85546875" style="2" customWidth="1"/>
    <col min="516" max="516" width="13.5703125" style="2" bestFit="1" customWidth="1"/>
    <col min="517" max="517" width="14.28515625" style="2" bestFit="1" customWidth="1"/>
    <col min="518" max="518" width="69.28515625" style="2" bestFit="1" customWidth="1"/>
    <col min="519" max="768" width="9.140625" style="2"/>
    <col min="769" max="769" width="35.85546875" style="2" customWidth="1"/>
    <col min="770" max="770" width="18.7109375" style="2" bestFit="1" customWidth="1"/>
    <col min="771" max="771" width="17.85546875" style="2" customWidth="1"/>
    <col min="772" max="772" width="13.5703125" style="2" bestFit="1" customWidth="1"/>
    <col min="773" max="773" width="14.28515625" style="2" bestFit="1" customWidth="1"/>
    <col min="774" max="774" width="69.28515625" style="2" bestFit="1" customWidth="1"/>
    <col min="775" max="1024" width="9.140625" style="2"/>
    <col min="1025" max="1025" width="35.85546875" style="2" customWidth="1"/>
    <col min="1026" max="1026" width="18.7109375" style="2" bestFit="1" customWidth="1"/>
    <col min="1027" max="1027" width="17.85546875" style="2" customWidth="1"/>
    <col min="1028" max="1028" width="13.5703125" style="2" bestFit="1" customWidth="1"/>
    <col min="1029" max="1029" width="14.28515625" style="2" bestFit="1" customWidth="1"/>
    <col min="1030" max="1030" width="69.28515625" style="2" bestFit="1" customWidth="1"/>
    <col min="1031" max="1280" width="9.140625" style="2"/>
    <col min="1281" max="1281" width="35.85546875" style="2" customWidth="1"/>
    <col min="1282" max="1282" width="18.7109375" style="2" bestFit="1" customWidth="1"/>
    <col min="1283" max="1283" width="17.85546875" style="2" customWidth="1"/>
    <col min="1284" max="1284" width="13.5703125" style="2" bestFit="1" customWidth="1"/>
    <col min="1285" max="1285" width="14.28515625" style="2" bestFit="1" customWidth="1"/>
    <col min="1286" max="1286" width="69.28515625" style="2" bestFit="1" customWidth="1"/>
    <col min="1287" max="1536" width="9.140625" style="2"/>
    <col min="1537" max="1537" width="35.85546875" style="2" customWidth="1"/>
    <col min="1538" max="1538" width="18.7109375" style="2" bestFit="1" customWidth="1"/>
    <col min="1539" max="1539" width="17.85546875" style="2" customWidth="1"/>
    <col min="1540" max="1540" width="13.5703125" style="2" bestFit="1" customWidth="1"/>
    <col min="1541" max="1541" width="14.28515625" style="2" bestFit="1" customWidth="1"/>
    <col min="1542" max="1542" width="69.28515625" style="2" bestFit="1" customWidth="1"/>
    <col min="1543" max="1792" width="9.140625" style="2"/>
    <col min="1793" max="1793" width="35.85546875" style="2" customWidth="1"/>
    <col min="1794" max="1794" width="18.7109375" style="2" bestFit="1" customWidth="1"/>
    <col min="1795" max="1795" width="17.85546875" style="2" customWidth="1"/>
    <col min="1796" max="1796" width="13.5703125" style="2" bestFit="1" customWidth="1"/>
    <col min="1797" max="1797" width="14.28515625" style="2" bestFit="1" customWidth="1"/>
    <col min="1798" max="1798" width="69.28515625" style="2" bestFit="1" customWidth="1"/>
    <col min="1799" max="2048" width="9.140625" style="2"/>
    <col min="2049" max="2049" width="35.85546875" style="2" customWidth="1"/>
    <col min="2050" max="2050" width="18.7109375" style="2" bestFit="1" customWidth="1"/>
    <col min="2051" max="2051" width="17.85546875" style="2" customWidth="1"/>
    <col min="2052" max="2052" width="13.5703125" style="2" bestFit="1" customWidth="1"/>
    <col min="2053" max="2053" width="14.28515625" style="2" bestFit="1" customWidth="1"/>
    <col min="2054" max="2054" width="69.28515625" style="2" bestFit="1" customWidth="1"/>
    <col min="2055" max="2304" width="9.140625" style="2"/>
    <col min="2305" max="2305" width="35.85546875" style="2" customWidth="1"/>
    <col min="2306" max="2306" width="18.7109375" style="2" bestFit="1" customWidth="1"/>
    <col min="2307" max="2307" width="17.85546875" style="2" customWidth="1"/>
    <col min="2308" max="2308" width="13.5703125" style="2" bestFit="1" customWidth="1"/>
    <col min="2309" max="2309" width="14.28515625" style="2" bestFit="1" customWidth="1"/>
    <col min="2310" max="2310" width="69.28515625" style="2" bestFit="1" customWidth="1"/>
    <col min="2311" max="2560" width="9.140625" style="2"/>
    <col min="2561" max="2561" width="35.85546875" style="2" customWidth="1"/>
    <col min="2562" max="2562" width="18.7109375" style="2" bestFit="1" customWidth="1"/>
    <col min="2563" max="2563" width="17.85546875" style="2" customWidth="1"/>
    <col min="2564" max="2564" width="13.5703125" style="2" bestFit="1" customWidth="1"/>
    <col min="2565" max="2565" width="14.28515625" style="2" bestFit="1" customWidth="1"/>
    <col min="2566" max="2566" width="69.28515625" style="2" bestFit="1" customWidth="1"/>
    <col min="2567" max="2816" width="9.140625" style="2"/>
    <col min="2817" max="2817" width="35.85546875" style="2" customWidth="1"/>
    <col min="2818" max="2818" width="18.7109375" style="2" bestFit="1" customWidth="1"/>
    <col min="2819" max="2819" width="17.85546875" style="2" customWidth="1"/>
    <col min="2820" max="2820" width="13.5703125" style="2" bestFit="1" customWidth="1"/>
    <col min="2821" max="2821" width="14.28515625" style="2" bestFit="1" customWidth="1"/>
    <col min="2822" max="2822" width="69.28515625" style="2" bestFit="1" customWidth="1"/>
    <col min="2823" max="3072" width="9.140625" style="2"/>
    <col min="3073" max="3073" width="35.85546875" style="2" customWidth="1"/>
    <col min="3074" max="3074" width="18.7109375" style="2" bestFit="1" customWidth="1"/>
    <col min="3075" max="3075" width="17.85546875" style="2" customWidth="1"/>
    <col min="3076" max="3076" width="13.5703125" style="2" bestFit="1" customWidth="1"/>
    <col min="3077" max="3077" width="14.28515625" style="2" bestFit="1" customWidth="1"/>
    <col min="3078" max="3078" width="69.28515625" style="2" bestFit="1" customWidth="1"/>
    <col min="3079" max="3328" width="9.140625" style="2"/>
    <col min="3329" max="3329" width="35.85546875" style="2" customWidth="1"/>
    <col min="3330" max="3330" width="18.7109375" style="2" bestFit="1" customWidth="1"/>
    <col min="3331" max="3331" width="17.85546875" style="2" customWidth="1"/>
    <col min="3332" max="3332" width="13.5703125" style="2" bestFit="1" customWidth="1"/>
    <col min="3333" max="3333" width="14.28515625" style="2" bestFit="1" customWidth="1"/>
    <col min="3334" max="3334" width="69.28515625" style="2" bestFit="1" customWidth="1"/>
    <col min="3335" max="3584" width="9.140625" style="2"/>
    <col min="3585" max="3585" width="35.85546875" style="2" customWidth="1"/>
    <col min="3586" max="3586" width="18.7109375" style="2" bestFit="1" customWidth="1"/>
    <col min="3587" max="3587" width="17.85546875" style="2" customWidth="1"/>
    <col min="3588" max="3588" width="13.5703125" style="2" bestFit="1" customWidth="1"/>
    <col min="3589" max="3589" width="14.28515625" style="2" bestFit="1" customWidth="1"/>
    <col min="3590" max="3590" width="69.28515625" style="2" bestFit="1" customWidth="1"/>
    <col min="3591" max="3840" width="9.140625" style="2"/>
    <col min="3841" max="3841" width="35.85546875" style="2" customWidth="1"/>
    <col min="3842" max="3842" width="18.7109375" style="2" bestFit="1" customWidth="1"/>
    <col min="3843" max="3843" width="17.85546875" style="2" customWidth="1"/>
    <col min="3844" max="3844" width="13.5703125" style="2" bestFit="1" customWidth="1"/>
    <col min="3845" max="3845" width="14.28515625" style="2" bestFit="1" customWidth="1"/>
    <col min="3846" max="3846" width="69.28515625" style="2" bestFit="1" customWidth="1"/>
    <col min="3847" max="4096" width="9.140625" style="2"/>
    <col min="4097" max="4097" width="35.85546875" style="2" customWidth="1"/>
    <col min="4098" max="4098" width="18.7109375" style="2" bestFit="1" customWidth="1"/>
    <col min="4099" max="4099" width="17.85546875" style="2" customWidth="1"/>
    <col min="4100" max="4100" width="13.5703125" style="2" bestFit="1" customWidth="1"/>
    <col min="4101" max="4101" width="14.28515625" style="2" bestFit="1" customWidth="1"/>
    <col min="4102" max="4102" width="69.28515625" style="2" bestFit="1" customWidth="1"/>
    <col min="4103" max="4352" width="9.140625" style="2"/>
    <col min="4353" max="4353" width="35.85546875" style="2" customWidth="1"/>
    <col min="4354" max="4354" width="18.7109375" style="2" bestFit="1" customWidth="1"/>
    <col min="4355" max="4355" width="17.85546875" style="2" customWidth="1"/>
    <col min="4356" max="4356" width="13.5703125" style="2" bestFit="1" customWidth="1"/>
    <col min="4357" max="4357" width="14.28515625" style="2" bestFit="1" customWidth="1"/>
    <col min="4358" max="4358" width="69.28515625" style="2" bestFit="1" customWidth="1"/>
    <col min="4359" max="4608" width="9.140625" style="2"/>
    <col min="4609" max="4609" width="35.85546875" style="2" customWidth="1"/>
    <col min="4610" max="4610" width="18.7109375" style="2" bestFit="1" customWidth="1"/>
    <col min="4611" max="4611" width="17.85546875" style="2" customWidth="1"/>
    <col min="4612" max="4612" width="13.5703125" style="2" bestFit="1" customWidth="1"/>
    <col min="4613" max="4613" width="14.28515625" style="2" bestFit="1" customWidth="1"/>
    <col min="4614" max="4614" width="69.28515625" style="2" bestFit="1" customWidth="1"/>
    <col min="4615" max="4864" width="9.140625" style="2"/>
    <col min="4865" max="4865" width="35.85546875" style="2" customWidth="1"/>
    <col min="4866" max="4866" width="18.7109375" style="2" bestFit="1" customWidth="1"/>
    <col min="4867" max="4867" width="17.85546875" style="2" customWidth="1"/>
    <col min="4868" max="4868" width="13.5703125" style="2" bestFit="1" customWidth="1"/>
    <col min="4869" max="4869" width="14.28515625" style="2" bestFit="1" customWidth="1"/>
    <col min="4870" max="4870" width="69.28515625" style="2" bestFit="1" customWidth="1"/>
    <col min="4871" max="5120" width="9.140625" style="2"/>
    <col min="5121" max="5121" width="35.85546875" style="2" customWidth="1"/>
    <col min="5122" max="5122" width="18.7109375" style="2" bestFit="1" customWidth="1"/>
    <col min="5123" max="5123" width="17.85546875" style="2" customWidth="1"/>
    <col min="5124" max="5124" width="13.5703125" style="2" bestFit="1" customWidth="1"/>
    <col min="5125" max="5125" width="14.28515625" style="2" bestFit="1" customWidth="1"/>
    <col min="5126" max="5126" width="69.28515625" style="2" bestFit="1" customWidth="1"/>
    <col min="5127" max="5376" width="9.140625" style="2"/>
    <col min="5377" max="5377" width="35.85546875" style="2" customWidth="1"/>
    <col min="5378" max="5378" width="18.7109375" style="2" bestFit="1" customWidth="1"/>
    <col min="5379" max="5379" width="17.85546875" style="2" customWidth="1"/>
    <col min="5380" max="5380" width="13.5703125" style="2" bestFit="1" customWidth="1"/>
    <col min="5381" max="5381" width="14.28515625" style="2" bestFit="1" customWidth="1"/>
    <col min="5382" max="5382" width="69.28515625" style="2" bestFit="1" customWidth="1"/>
    <col min="5383" max="5632" width="9.140625" style="2"/>
    <col min="5633" max="5633" width="35.85546875" style="2" customWidth="1"/>
    <col min="5634" max="5634" width="18.7109375" style="2" bestFit="1" customWidth="1"/>
    <col min="5635" max="5635" width="17.85546875" style="2" customWidth="1"/>
    <col min="5636" max="5636" width="13.5703125" style="2" bestFit="1" customWidth="1"/>
    <col min="5637" max="5637" width="14.28515625" style="2" bestFit="1" customWidth="1"/>
    <col min="5638" max="5638" width="69.28515625" style="2" bestFit="1" customWidth="1"/>
    <col min="5639" max="5888" width="9.140625" style="2"/>
    <col min="5889" max="5889" width="35.85546875" style="2" customWidth="1"/>
    <col min="5890" max="5890" width="18.7109375" style="2" bestFit="1" customWidth="1"/>
    <col min="5891" max="5891" width="17.85546875" style="2" customWidth="1"/>
    <col min="5892" max="5892" width="13.5703125" style="2" bestFit="1" customWidth="1"/>
    <col min="5893" max="5893" width="14.28515625" style="2" bestFit="1" customWidth="1"/>
    <col min="5894" max="5894" width="69.28515625" style="2" bestFit="1" customWidth="1"/>
    <col min="5895" max="6144" width="9.140625" style="2"/>
    <col min="6145" max="6145" width="35.85546875" style="2" customWidth="1"/>
    <col min="6146" max="6146" width="18.7109375" style="2" bestFit="1" customWidth="1"/>
    <col min="6147" max="6147" width="17.85546875" style="2" customWidth="1"/>
    <col min="6148" max="6148" width="13.5703125" style="2" bestFit="1" customWidth="1"/>
    <col min="6149" max="6149" width="14.28515625" style="2" bestFit="1" customWidth="1"/>
    <col min="6150" max="6150" width="69.28515625" style="2" bestFit="1" customWidth="1"/>
    <col min="6151" max="6400" width="9.140625" style="2"/>
    <col min="6401" max="6401" width="35.85546875" style="2" customWidth="1"/>
    <col min="6402" max="6402" width="18.7109375" style="2" bestFit="1" customWidth="1"/>
    <col min="6403" max="6403" width="17.85546875" style="2" customWidth="1"/>
    <col min="6404" max="6404" width="13.5703125" style="2" bestFit="1" customWidth="1"/>
    <col min="6405" max="6405" width="14.28515625" style="2" bestFit="1" customWidth="1"/>
    <col min="6406" max="6406" width="69.28515625" style="2" bestFit="1" customWidth="1"/>
    <col min="6407" max="6656" width="9.140625" style="2"/>
    <col min="6657" max="6657" width="35.85546875" style="2" customWidth="1"/>
    <col min="6658" max="6658" width="18.7109375" style="2" bestFit="1" customWidth="1"/>
    <col min="6659" max="6659" width="17.85546875" style="2" customWidth="1"/>
    <col min="6660" max="6660" width="13.5703125" style="2" bestFit="1" customWidth="1"/>
    <col min="6661" max="6661" width="14.28515625" style="2" bestFit="1" customWidth="1"/>
    <col min="6662" max="6662" width="69.28515625" style="2" bestFit="1" customWidth="1"/>
    <col min="6663" max="6912" width="9.140625" style="2"/>
    <col min="6913" max="6913" width="35.85546875" style="2" customWidth="1"/>
    <col min="6914" max="6914" width="18.7109375" style="2" bestFit="1" customWidth="1"/>
    <col min="6915" max="6915" width="17.85546875" style="2" customWidth="1"/>
    <col min="6916" max="6916" width="13.5703125" style="2" bestFit="1" customWidth="1"/>
    <col min="6917" max="6917" width="14.28515625" style="2" bestFit="1" customWidth="1"/>
    <col min="6918" max="6918" width="69.28515625" style="2" bestFit="1" customWidth="1"/>
    <col min="6919" max="7168" width="9.140625" style="2"/>
    <col min="7169" max="7169" width="35.85546875" style="2" customWidth="1"/>
    <col min="7170" max="7170" width="18.7109375" style="2" bestFit="1" customWidth="1"/>
    <col min="7171" max="7171" width="17.85546875" style="2" customWidth="1"/>
    <col min="7172" max="7172" width="13.5703125" style="2" bestFit="1" customWidth="1"/>
    <col min="7173" max="7173" width="14.28515625" style="2" bestFit="1" customWidth="1"/>
    <col min="7174" max="7174" width="69.28515625" style="2" bestFit="1" customWidth="1"/>
    <col min="7175" max="7424" width="9.140625" style="2"/>
    <col min="7425" max="7425" width="35.85546875" style="2" customWidth="1"/>
    <col min="7426" max="7426" width="18.7109375" style="2" bestFit="1" customWidth="1"/>
    <col min="7427" max="7427" width="17.85546875" style="2" customWidth="1"/>
    <col min="7428" max="7428" width="13.5703125" style="2" bestFit="1" customWidth="1"/>
    <col min="7429" max="7429" width="14.28515625" style="2" bestFit="1" customWidth="1"/>
    <col min="7430" max="7430" width="69.28515625" style="2" bestFit="1" customWidth="1"/>
    <col min="7431" max="7680" width="9.140625" style="2"/>
    <col min="7681" max="7681" width="35.85546875" style="2" customWidth="1"/>
    <col min="7682" max="7682" width="18.7109375" style="2" bestFit="1" customWidth="1"/>
    <col min="7683" max="7683" width="17.85546875" style="2" customWidth="1"/>
    <col min="7684" max="7684" width="13.5703125" style="2" bestFit="1" customWidth="1"/>
    <col min="7685" max="7685" width="14.28515625" style="2" bestFit="1" customWidth="1"/>
    <col min="7686" max="7686" width="69.28515625" style="2" bestFit="1" customWidth="1"/>
    <col min="7687" max="7936" width="9.140625" style="2"/>
    <col min="7937" max="7937" width="35.85546875" style="2" customWidth="1"/>
    <col min="7938" max="7938" width="18.7109375" style="2" bestFit="1" customWidth="1"/>
    <col min="7939" max="7939" width="17.85546875" style="2" customWidth="1"/>
    <col min="7940" max="7940" width="13.5703125" style="2" bestFit="1" customWidth="1"/>
    <col min="7941" max="7941" width="14.28515625" style="2" bestFit="1" customWidth="1"/>
    <col min="7942" max="7942" width="69.28515625" style="2" bestFit="1" customWidth="1"/>
    <col min="7943" max="8192" width="9.140625" style="2"/>
    <col min="8193" max="8193" width="35.85546875" style="2" customWidth="1"/>
    <col min="8194" max="8194" width="18.7109375" style="2" bestFit="1" customWidth="1"/>
    <col min="8195" max="8195" width="17.85546875" style="2" customWidth="1"/>
    <col min="8196" max="8196" width="13.5703125" style="2" bestFit="1" customWidth="1"/>
    <col min="8197" max="8197" width="14.28515625" style="2" bestFit="1" customWidth="1"/>
    <col min="8198" max="8198" width="69.28515625" style="2" bestFit="1" customWidth="1"/>
    <col min="8199" max="8448" width="9.140625" style="2"/>
    <col min="8449" max="8449" width="35.85546875" style="2" customWidth="1"/>
    <col min="8450" max="8450" width="18.7109375" style="2" bestFit="1" customWidth="1"/>
    <col min="8451" max="8451" width="17.85546875" style="2" customWidth="1"/>
    <col min="8452" max="8452" width="13.5703125" style="2" bestFit="1" customWidth="1"/>
    <col min="8453" max="8453" width="14.28515625" style="2" bestFit="1" customWidth="1"/>
    <col min="8454" max="8454" width="69.28515625" style="2" bestFit="1" customWidth="1"/>
    <col min="8455" max="8704" width="9.140625" style="2"/>
    <col min="8705" max="8705" width="35.85546875" style="2" customWidth="1"/>
    <col min="8706" max="8706" width="18.7109375" style="2" bestFit="1" customWidth="1"/>
    <col min="8707" max="8707" width="17.85546875" style="2" customWidth="1"/>
    <col min="8708" max="8708" width="13.5703125" style="2" bestFit="1" customWidth="1"/>
    <col min="8709" max="8709" width="14.28515625" style="2" bestFit="1" customWidth="1"/>
    <col min="8710" max="8710" width="69.28515625" style="2" bestFit="1" customWidth="1"/>
    <col min="8711" max="8960" width="9.140625" style="2"/>
    <col min="8961" max="8961" width="35.85546875" style="2" customWidth="1"/>
    <col min="8962" max="8962" width="18.7109375" style="2" bestFit="1" customWidth="1"/>
    <col min="8963" max="8963" width="17.85546875" style="2" customWidth="1"/>
    <col min="8964" max="8964" width="13.5703125" style="2" bestFit="1" customWidth="1"/>
    <col min="8965" max="8965" width="14.28515625" style="2" bestFit="1" customWidth="1"/>
    <col min="8966" max="8966" width="69.28515625" style="2" bestFit="1" customWidth="1"/>
    <col min="8967" max="9216" width="9.140625" style="2"/>
    <col min="9217" max="9217" width="35.85546875" style="2" customWidth="1"/>
    <col min="9218" max="9218" width="18.7109375" style="2" bestFit="1" customWidth="1"/>
    <col min="9219" max="9219" width="17.85546875" style="2" customWidth="1"/>
    <col min="9220" max="9220" width="13.5703125" style="2" bestFit="1" customWidth="1"/>
    <col min="9221" max="9221" width="14.28515625" style="2" bestFit="1" customWidth="1"/>
    <col min="9222" max="9222" width="69.28515625" style="2" bestFit="1" customWidth="1"/>
    <col min="9223" max="9472" width="9.140625" style="2"/>
    <col min="9473" max="9473" width="35.85546875" style="2" customWidth="1"/>
    <col min="9474" max="9474" width="18.7109375" style="2" bestFit="1" customWidth="1"/>
    <col min="9475" max="9475" width="17.85546875" style="2" customWidth="1"/>
    <col min="9476" max="9476" width="13.5703125" style="2" bestFit="1" customWidth="1"/>
    <col min="9477" max="9477" width="14.28515625" style="2" bestFit="1" customWidth="1"/>
    <col min="9478" max="9478" width="69.28515625" style="2" bestFit="1" customWidth="1"/>
    <col min="9479" max="9728" width="9.140625" style="2"/>
    <col min="9729" max="9729" width="35.85546875" style="2" customWidth="1"/>
    <col min="9730" max="9730" width="18.7109375" style="2" bestFit="1" customWidth="1"/>
    <col min="9731" max="9731" width="17.85546875" style="2" customWidth="1"/>
    <col min="9732" max="9732" width="13.5703125" style="2" bestFit="1" customWidth="1"/>
    <col min="9733" max="9733" width="14.28515625" style="2" bestFit="1" customWidth="1"/>
    <col min="9734" max="9734" width="69.28515625" style="2" bestFit="1" customWidth="1"/>
    <col min="9735" max="9984" width="9.140625" style="2"/>
    <col min="9985" max="9985" width="35.85546875" style="2" customWidth="1"/>
    <col min="9986" max="9986" width="18.7109375" style="2" bestFit="1" customWidth="1"/>
    <col min="9987" max="9987" width="17.85546875" style="2" customWidth="1"/>
    <col min="9988" max="9988" width="13.5703125" style="2" bestFit="1" customWidth="1"/>
    <col min="9989" max="9989" width="14.28515625" style="2" bestFit="1" customWidth="1"/>
    <col min="9990" max="9990" width="69.28515625" style="2" bestFit="1" customWidth="1"/>
    <col min="9991" max="10240" width="9.140625" style="2"/>
    <col min="10241" max="10241" width="35.85546875" style="2" customWidth="1"/>
    <col min="10242" max="10242" width="18.7109375" style="2" bestFit="1" customWidth="1"/>
    <col min="10243" max="10243" width="17.85546875" style="2" customWidth="1"/>
    <col min="10244" max="10244" width="13.5703125" style="2" bestFit="1" customWidth="1"/>
    <col min="10245" max="10245" width="14.28515625" style="2" bestFit="1" customWidth="1"/>
    <col min="10246" max="10246" width="69.28515625" style="2" bestFit="1" customWidth="1"/>
    <col min="10247" max="10496" width="9.140625" style="2"/>
    <col min="10497" max="10497" width="35.85546875" style="2" customWidth="1"/>
    <col min="10498" max="10498" width="18.7109375" style="2" bestFit="1" customWidth="1"/>
    <col min="10499" max="10499" width="17.85546875" style="2" customWidth="1"/>
    <col min="10500" max="10500" width="13.5703125" style="2" bestFit="1" customWidth="1"/>
    <col min="10501" max="10501" width="14.28515625" style="2" bestFit="1" customWidth="1"/>
    <col min="10502" max="10502" width="69.28515625" style="2" bestFit="1" customWidth="1"/>
    <col min="10503" max="10752" width="9.140625" style="2"/>
    <col min="10753" max="10753" width="35.85546875" style="2" customWidth="1"/>
    <col min="10754" max="10754" width="18.7109375" style="2" bestFit="1" customWidth="1"/>
    <col min="10755" max="10755" width="17.85546875" style="2" customWidth="1"/>
    <col min="10756" max="10756" width="13.5703125" style="2" bestFit="1" customWidth="1"/>
    <col min="10757" max="10757" width="14.28515625" style="2" bestFit="1" customWidth="1"/>
    <col min="10758" max="10758" width="69.28515625" style="2" bestFit="1" customWidth="1"/>
    <col min="10759" max="11008" width="9.140625" style="2"/>
    <col min="11009" max="11009" width="35.85546875" style="2" customWidth="1"/>
    <col min="11010" max="11010" width="18.7109375" style="2" bestFit="1" customWidth="1"/>
    <col min="11011" max="11011" width="17.85546875" style="2" customWidth="1"/>
    <col min="11012" max="11012" width="13.5703125" style="2" bestFit="1" customWidth="1"/>
    <col min="11013" max="11013" width="14.28515625" style="2" bestFit="1" customWidth="1"/>
    <col min="11014" max="11014" width="69.28515625" style="2" bestFit="1" customWidth="1"/>
    <col min="11015" max="11264" width="9.140625" style="2"/>
    <col min="11265" max="11265" width="35.85546875" style="2" customWidth="1"/>
    <col min="11266" max="11266" width="18.7109375" style="2" bestFit="1" customWidth="1"/>
    <col min="11267" max="11267" width="17.85546875" style="2" customWidth="1"/>
    <col min="11268" max="11268" width="13.5703125" style="2" bestFit="1" customWidth="1"/>
    <col min="11269" max="11269" width="14.28515625" style="2" bestFit="1" customWidth="1"/>
    <col min="11270" max="11270" width="69.28515625" style="2" bestFit="1" customWidth="1"/>
    <col min="11271" max="11520" width="9.140625" style="2"/>
    <col min="11521" max="11521" width="35.85546875" style="2" customWidth="1"/>
    <col min="11522" max="11522" width="18.7109375" style="2" bestFit="1" customWidth="1"/>
    <col min="11523" max="11523" width="17.85546875" style="2" customWidth="1"/>
    <col min="11524" max="11524" width="13.5703125" style="2" bestFit="1" customWidth="1"/>
    <col min="11525" max="11525" width="14.28515625" style="2" bestFit="1" customWidth="1"/>
    <col min="11526" max="11526" width="69.28515625" style="2" bestFit="1" customWidth="1"/>
    <col min="11527" max="11776" width="9.140625" style="2"/>
    <col min="11777" max="11777" width="35.85546875" style="2" customWidth="1"/>
    <col min="11778" max="11778" width="18.7109375" style="2" bestFit="1" customWidth="1"/>
    <col min="11779" max="11779" width="17.85546875" style="2" customWidth="1"/>
    <col min="11780" max="11780" width="13.5703125" style="2" bestFit="1" customWidth="1"/>
    <col min="11781" max="11781" width="14.28515625" style="2" bestFit="1" customWidth="1"/>
    <col min="11782" max="11782" width="69.28515625" style="2" bestFit="1" customWidth="1"/>
    <col min="11783" max="12032" width="9.140625" style="2"/>
    <col min="12033" max="12033" width="35.85546875" style="2" customWidth="1"/>
    <col min="12034" max="12034" width="18.7109375" style="2" bestFit="1" customWidth="1"/>
    <col min="12035" max="12035" width="17.85546875" style="2" customWidth="1"/>
    <col min="12036" max="12036" width="13.5703125" style="2" bestFit="1" customWidth="1"/>
    <col min="12037" max="12037" width="14.28515625" style="2" bestFit="1" customWidth="1"/>
    <col min="12038" max="12038" width="69.28515625" style="2" bestFit="1" customWidth="1"/>
    <col min="12039" max="12288" width="9.140625" style="2"/>
    <col min="12289" max="12289" width="35.85546875" style="2" customWidth="1"/>
    <col min="12290" max="12290" width="18.7109375" style="2" bestFit="1" customWidth="1"/>
    <col min="12291" max="12291" width="17.85546875" style="2" customWidth="1"/>
    <col min="12292" max="12292" width="13.5703125" style="2" bestFit="1" customWidth="1"/>
    <col min="12293" max="12293" width="14.28515625" style="2" bestFit="1" customWidth="1"/>
    <col min="12294" max="12294" width="69.28515625" style="2" bestFit="1" customWidth="1"/>
    <col min="12295" max="12544" width="9.140625" style="2"/>
    <col min="12545" max="12545" width="35.85546875" style="2" customWidth="1"/>
    <col min="12546" max="12546" width="18.7109375" style="2" bestFit="1" customWidth="1"/>
    <col min="12547" max="12547" width="17.85546875" style="2" customWidth="1"/>
    <col min="12548" max="12548" width="13.5703125" style="2" bestFit="1" customWidth="1"/>
    <col min="12549" max="12549" width="14.28515625" style="2" bestFit="1" customWidth="1"/>
    <col min="12550" max="12550" width="69.28515625" style="2" bestFit="1" customWidth="1"/>
    <col min="12551" max="12800" width="9.140625" style="2"/>
    <col min="12801" max="12801" width="35.85546875" style="2" customWidth="1"/>
    <col min="12802" max="12802" width="18.7109375" style="2" bestFit="1" customWidth="1"/>
    <col min="12803" max="12803" width="17.85546875" style="2" customWidth="1"/>
    <col min="12804" max="12804" width="13.5703125" style="2" bestFit="1" customWidth="1"/>
    <col min="12805" max="12805" width="14.28515625" style="2" bestFit="1" customWidth="1"/>
    <col min="12806" max="12806" width="69.28515625" style="2" bestFit="1" customWidth="1"/>
    <col min="12807" max="13056" width="9.140625" style="2"/>
    <col min="13057" max="13057" width="35.85546875" style="2" customWidth="1"/>
    <col min="13058" max="13058" width="18.7109375" style="2" bestFit="1" customWidth="1"/>
    <col min="13059" max="13059" width="17.85546875" style="2" customWidth="1"/>
    <col min="13060" max="13060" width="13.5703125" style="2" bestFit="1" customWidth="1"/>
    <col min="13061" max="13061" width="14.28515625" style="2" bestFit="1" customWidth="1"/>
    <col min="13062" max="13062" width="69.28515625" style="2" bestFit="1" customWidth="1"/>
    <col min="13063" max="13312" width="9.140625" style="2"/>
    <col min="13313" max="13313" width="35.85546875" style="2" customWidth="1"/>
    <col min="13314" max="13314" width="18.7109375" style="2" bestFit="1" customWidth="1"/>
    <col min="13315" max="13315" width="17.85546875" style="2" customWidth="1"/>
    <col min="13316" max="13316" width="13.5703125" style="2" bestFit="1" customWidth="1"/>
    <col min="13317" max="13317" width="14.28515625" style="2" bestFit="1" customWidth="1"/>
    <col min="13318" max="13318" width="69.28515625" style="2" bestFit="1" customWidth="1"/>
    <col min="13319" max="13568" width="9.140625" style="2"/>
    <col min="13569" max="13569" width="35.85546875" style="2" customWidth="1"/>
    <col min="13570" max="13570" width="18.7109375" style="2" bestFit="1" customWidth="1"/>
    <col min="13571" max="13571" width="17.85546875" style="2" customWidth="1"/>
    <col min="13572" max="13572" width="13.5703125" style="2" bestFit="1" customWidth="1"/>
    <col min="13573" max="13573" width="14.28515625" style="2" bestFit="1" customWidth="1"/>
    <col min="13574" max="13574" width="69.28515625" style="2" bestFit="1" customWidth="1"/>
    <col min="13575" max="13824" width="9.140625" style="2"/>
    <col min="13825" max="13825" width="35.85546875" style="2" customWidth="1"/>
    <col min="13826" max="13826" width="18.7109375" style="2" bestFit="1" customWidth="1"/>
    <col min="13827" max="13827" width="17.85546875" style="2" customWidth="1"/>
    <col min="13828" max="13828" width="13.5703125" style="2" bestFit="1" customWidth="1"/>
    <col min="13829" max="13829" width="14.28515625" style="2" bestFit="1" customWidth="1"/>
    <col min="13830" max="13830" width="69.28515625" style="2" bestFit="1" customWidth="1"/>
    <col min="13831" max="14080" width="9.140625" style="2"/>
    <col min="14081" max="14081" width="35.85546875" style="2" customWidth="1"/>
    <col min="14082" max="14082" width="18.7109375" style="2" bestFit="1" customWidth="1"/>
    <col min="14083" max="14083" width="17.85546875" style="2" customWidth="1"/>
    <col min="14084" max="14084" width="13.5703125" style="2" bestFit="1" customWidth="1"/>
    <col min="14085" max="14085" width="14.28515625" style="2" bestFit="1" customWidth="1"/>
    <col min="14086" max="14086" width="69.28515625" style="2" bestFit="1" customWidth="1"/>
    <col min="14087" max="14336" width="9.140625" style="2"/>
    <col min="14337" max="14337" width="35.85546875" style="2" customWidth="1"/>
    <col min="14338" max="14338" width="18.7109375" style="2" bestFit="1" customWidth="1"/>
    <col min="14339" max="14339" width="17.85546875" style="2" customWidth="1"/>
    <col min="14340" max="14340" width="13.5703125" style="2" bestFit="1" customWidth="1"/>
    <col min="14341" max="14341" width="14.28515625" style="2" bestFit="1" customWidth="1"/>
    <col min="14342" max="14342" width="69.28515625" style="2" bestFit="1" customWidth="1"/>
    <col min="14343" max="14592" width="9.140625" style="2"/>
    <col min="14593" max="14593" width="35.85546875" style="2" customWidth="1"/>
    <col min="14594" max="14594" width="18.7109375" style="2" bestFit="1" customWidth="1"/>
    <col min="14595" max="14595" width="17.85546875" style="2" customWidth="1"/>
    <col min="14596" max="14596" width="13.5703125" style="2" bestFit="1" customWidth="1"/>
    <col min="14597" max="14597" width="14.28515625" style="2" bestFit="1" customWidth="1"/>
    <col min="14598" max="14598" width="69.28515625" style="2" bestFit="1" customWidth="1"/>
    <col min="14599" max="14848" width="9.140625" style="2"/>
    <col min="14849" max="14849" width="35.85546875" style="2" customWidth="1"/>
    <col min="14850" max="14850" width="18.7109375" style="2" bestFit="1" customWidth="1"/>
    <col min="14851" max="14851" width="17.85546875" style="2" customWidth="1"/>
    <col min="14852" max="14852" width="13.5703125" style="2" bestFit="1" customWidth="1"/>
    <col min="14853" max="14853" width="14.28515625" style="2" bestFit="1" customWidth="1"/>
    <col min="14854" max="14854" width="69.28515625" style="2" bestFit="1" customWidth="1"/>
    <col min="14855" max="15104" width="9.140625" style="2"/>
    <col min="15105" max="15105" width="35.85546875" style="2" customWidth="1"/>
    <col min="15106" max="15106" width="18.7109375" style="2" bestFit="1" customWidth="1"/>
    <col min="15107" max="15107" width="17.85546875" style="2" customWidth="1"/>
    <col min="15108" max="15108" width="13.5703125" style="2" bestFit="1" customWidth="1"/>
    <col min="15109" max="15109" width="14.28515625" style="2" bestFit="1" customWidth="1"/>
    <col min="15110" max="15110" width="69.28515625" style="2" bestFit="1" customWidth="1"/>
    <col min="15111" max="15360" width="9.140625" style="2"/>
    <col min="15361" max="15361" width="35.85546875" style="2" customWidth="1"/>
    <col min="15362" max="15362" width="18.7109375" style="2" bestFit="1" customWidth="1"/>
    <col min="15363" max="15363" width="17.85546875" style="2" customWidth="1"/>
    <col min="15364" max="15364" width="13.5703125" style="2" bestFit="1" customWidth="1"/>
    <col min="15365" max="15365" width="14.28515625" style="2" bestFit="1" customWidth="1"/>
    <col min="15366" max="15366" width="69.28515625" style="2" bestFit="1" customWidth="1"/>
    <col min="15367" max="15616" width="9.140625" style="2"/>
    <col min="15617" max="15617" width="35.85546875" style="2" customWidth="1"/>
    <col min="15618" max="15618" width="18.7109375" style="2" bestFit="1" customWidth="1"/>
    <col min="15619" max="15619" width="17.85546875" style="2" customWidth="1"/>
    <col min="15620" max="15620" width="13.5703125" style="2" bestFit="1" customWidth="1"/>
    <col min="15621" max="15621" width="14.28515625" style="2" bestFit="1" customWidth="1"/>
    <col min="15622" max="15622" width="69.28515625" style="2" bestFit="1" customWidth="1"/>
    <col min="15623" max="15872" width="9.140625" style="2"/>
    <col min="15873" max="15873" width="35.85546875" style="2" customWidth="1"/>
    <col min="15874" max="15874" width="18.7109375" style="2" bestFit="1" customWidth="1"/>
    <col min="15875" max="15875" width="17.85546875" style="2" customWidth="1"/>
    <col min="15876" max="15876" width="13.5703125" style="2" bestFit="1" customWidth="1"/>
    <col min="15877" max="15877" width="14.28515625" style="2" bestFit="1" customWidth="1"/>
    <col min="15878" max="15878" width="69.28515625" style="2" bestFit="1" customWidth="1"/>
    <col min="15879" max="16128" width="9.140625" style="2"/>
    <col min="16129" max="16129" width="35.85546875" style="2" customWidth="1"/>
    <col min="16130" max="16130" width="18.7109375" style="2" bestFit="1" customWidth="1"/>
    <col min="16131" max="16131" width="17.85546875" style="2" customWidth="1"/>
    <col min="16132" max="16132" width="13.5703125" style="2" bestFit="1" customWidth="1"/>
    <col min="16133" max="16133" width="14.28515625" style="2" bestFit="1" customWidth="1"/>
    <col min="16134" max="16134" width="69.28515625" style="2" bestFit="1" customWidth="1"/>
    <col min="16135" max="16384" width="9.140625" style="2"/>
  </cols>
  <sheetData>
    <row r="1" spans="1:6" ht="15.75" thickBot="1" x14ac:dyDescent="0.3">
      <c r="A1" s="1" t="s">
        <v>0</v>
      </c>
    </row>
    <row r="2" spans="1:6" ht="17.25" x14ac:dyDescent="0.4"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2" t="s">
        <v>6</v>
      </c>
      <c r="B3" s="5">
        <v>6000</v>
      </c>
      <c r="C3" s="5">
        <v>6000</v>
      </c>
      <c r="D3" s="6">
        <f>B3-C3</f>
        <v>0</v>
      </c>
    </row>
    <row r="4" spans="1:6" x14ac:dyDescent="0.25">
      <c r="A4" s="2" t="s">
        <v>7</v>
      </c>
      <c r="B4" s="7">
        <v>-1000</v>
      </c>
      <c r="C4" s="7">
        <v>-1800</v>
      </c>
      <c r="D4" s="6">
        <f t="shared" ref="D4:D9" si="0">B4-C4</f>
        <v>800</v>
      </c>
      <c r="E4" s="2" t="s">
        <v>8</v>
      </c>
      <c r="F4" s="2" t="s">
        <v>9</v>
      </c>
    </row>
    <row r="5" spans="1:6" x14ac:dyDescent="0.25">
      <c r="A5" s="2" t="s">
        <v>10</v>
      </c>
      <c r="B5" s="5">
        <v>-1500</v>
      </c>
      <c r="C5" s="5">
        <v>-1500</v>
      </c>
      <c r="D5" s="6">
        <f t="shared" si="0"/>
        <v>0</v>
      </c>
    </row>
    <row r="6" spans="1:6" x14ac:dyDescent="0.25">
      <c r="A6" s="2" t="s">
        <v>11</v>
      </c>
      <c r="B6" s="7">
        <v>-600</v>
      </c>
      <c r="C6" s="7">
        <v>-200</v>
      </c>
      <c r="D6" s="6">
        <f t="shared" si="0"/>
        <v>-400</v>
      </c>
      <c r="E6" s="2" t="s">
        <v>12</v>
      </c>
      <c r="F6" s="2" t="s">
        <v>13</v>
      </c>
    </row>
    <row r="7" spans="1:6" x14ac:dyDescent="0.25">
      <c r="A7" s="2" t="s">
        <v>14</v>
      </c>
      <c r="B7" s="7">
        <v>500</v>
      </c>
      <c r="C7" s="7">
        <v>0</v>
      </c>
      <c r="D7" s="8">
        <f t="shared" si="0"/>
        <v>500</v>
      </c>
      <c r="E7" s="2" t="s">
        <v>15</v>
      </c>
      <c r="F7" s="2" t="s">
        <v>16</v>
      </c>
    </row>
    <row r="8" spans="1:6" ht="17.25" x14ac:dyDescent="0.4">
      <c r="A8" s="2" t="s">
        <v>17</v>
      </c>
      <c r="B8" s="9">
        <v>-100</v>
      </c>
      <c r="C8" s="9">
        <v>0</v>
      </c>
      <c r="D8" s="10">
        <f t="shared" si="0"/>
        <v>-100</v>
      </c>
      <c r="E8" s="2" t="s">
        <v>12</v>
      </c>
      <c r="F8" s="2" t="s">
        <v>13</v>
      </c>
    </row>
    <row r="9" spans="1:6" ht="15.75" thickBot="1" x14ac:dyDescent="0.3">
      <c r="A9" s="2" t="s">
        <v>18</v>
      </c>
      <c r="B9" s="11">
        <f>SUM(B3:B8)</f>
        <v>3300</v>
      </c>
      <c r="C9" s="12">
        <f>SUM(C3:C8)</f>
        <v>2500</v>
      </c>
      <c r="D9" s="6">
        <f t="shared" si="0"/>
        <v>800</v>
      </c>
    </row>
    <row r="10" spans="1:6" ht="33" thickBot="1" x14ac:dyDescent="0.45">
      <c r="A10" s="13" t="s">
        <v>19</v>
      </c>
      <c r="B10" s="14">
        <f>B20</f>
        <v>1120</v>
      </c>
      <c r="C10" s="15">
        <v>0.4</v>
      </c>
      <c r="D10" s="2" t="s">
        <v>20</v>
      </c>
      <c r="F10" s="16" t="s">
        <v>21</v>
      </c>
    </row>
    <row r="11" spans="1:6" ht="18" thickBot="1" x14ac:dyDescent="0.45">
      <c r="A11" s="2" t="s">
        <v>22</v>
      </c>
      <c r="B11" s="17">
        <f>B9-B10</f>
        <v>2180</v>
      </c>
      <c r="C11" s="18">
        <f>C9*C10</f>
        <v>1000</v>
      </c>
      <c r="D11" s="19" t="s">
        <v>23</v>
      </c>
    </row>
    <row r="12" spans="1:6" ht="15.75" thickBot="1" x14ac:dyDescent="0.3">
      <c r="B12" s="20"/>
      <c r="C12" s="20"/>
    </row>
    <row r="13" spans="1:6" ht="15.75" thickBot="1" x14ac:dyDescent="0.3">
      <c r="A13" s="21" t="s">
        <v>24</v>
      </c>
      <c r="B13" s="22"/>
      <c r="C13" s="23">
        <f>C10</f>
        <v>0.4</v>
      </c>
    </row>
    <row r="14" spans="1:6" x14ac:dyDescent="0.25">
      <c r="A14" s="21" t="s">
        <v>25</v>
      </c>
      <c r="B14" s="24"/>
      <c r="C14" s="22"/>
      <c r="D14" s="25"/>
    </row>
    <row r="15" spans="1:6" x14ac:dyDescent="0.25">
      <c r="A15" s="13" t="s">
        <v>26</v>
      </c>
      <c r="C15" s="26"/>
      <c r="D15" s="27"/>
    </row>
    <row r="16" spans="1:6" x14ac:dyDescent="0.25">
      <c r="A16" s="13"/>
      <c r="C16" s="26"/>
      <c r="D16" s="27"/>
    </row>
    <row r="17" spans="1:6" x14ac:dyDescent="0.25">
      <c r="A17" s="13" t="s">
        <v>27</v>
      </c>
      <c r="B17" s="28">
        <f>C11</f>
        <v>1000</v>
      </c>
      <c r="C17" s="26"/>
      <c r="D17" s="27" t="s">
        <v>28</v>
      </c>
    </row>
    <row r="18" spans="1:6" x14ac:dyDescent="0.25">
      <c r="A18" s="29" t="s">
        <v>29</v>
      </c>
      <c r="B18" s="26">
        <f>D4*C13</f>
        <v>320</v>
      </c>
      <c r="C18" s="26"/>
      <c r="D18" s="27" t="s">
        <v>30</v>
      </c>
    </row>
    <row r="19" spans="1:6" ht="17.25" x14ac:dyDescent="0.4">
      <c r="A19" s="29" t="s">
        <v>31</v>
      </c>
      <c r="B19" s="30">
        <f>(D6+D8)*C13</f>
        <v>-200</v>
      </c>
      <c r="C19" s="26"/>
      <c r="D19" s="27" t="s">
        <v>30</v>
      </c>
    </row>
    <row r="20" spans="1:6" ht="17.25" x14ac:dyDescent="0.4">
      <c r="A20" s="13" t="s">
        <v>19</v>
      </c>
      <c r="B20" s="31">
        <f>SUM(B17:B19)</f>
        <v>1120</v>
      </c>
      <c r="D20" s="27" t="s">
        <v>32</v>
      </c>
      <c r="E20" s="32" t="s">
        <v>33</v>
      </c>
      <c r="F20" s="32"/>
    </row>
    <row r="21" spans="1:6" x14ac:dyDescent="0.25">
      <c r="A21" s="13"/>
      <c r="D21" s="27"/>
    </row>
    <row r="22" spans="1:6" x14ac:dyDescent="0.25">
      <c r="A22" s="13" t="s">
        <v>34</v>
      </c>
      <c r="B22" s="33">
        <f>C9</f>
        <v>2500</v>
      </c>
      <c r="D22" s="27" t="s">
        <v>28</v>
      </c>
    </row>
    <row r="23" spans="1:6" x14ac:dyDescent="0.25">
      <c r="A23" s="13" t="s">
        <v>23</v>
      </c>
      <c r="B23" s="34">
        <f>C11</f>
        <v>1000</v>
      </c>
      <c r="D23" s="27" t="s">
        <v>28</v>
      </c>
    </row>
    <row r="24" spans="1:6" x14ac:dyDescent="0.25">
      <c r="A24" s="13" t="s">
        <v>35</v>
      </c>
      <c r="B24" s="2" t="s">
        <v>36</v>
      </c>
      <c r="D24" s="27"/>
    </row>
    <row r="25" spans="1:6" x14ac:dyDescent="0.25">
      <c r="A25" s="13" t="s">
        <v>37</v>
      </c>
      <c r="B25" s="35">
        <f>B9</f>
        <v>3300</v>
      </c>
      <c r="D25" s="27" t="s">
        <v>32</v>
      </c>
    </row>
    <row r="26" spans="1:6" x14ac:dyDescent="0.25">
      <c r="A26" s="13" t="s">
        <v>19</v>
      </c>
      <c r="B26" s="36">
        <f>B10</f>
        <v>1120</v>
      </c>
      <c r="D26" s="27" t="s">
        <v>32</v>
      </c>
    </row>
    <row r="27" spans="1:6" ht="15.75" thickBot="1" x14ac:dyDescent="0.3">
      <c r="A27" s="13" t="s">
        <v>38</v>
      </c>
      <c r="B27" s="37">
        <f>B10/B9</f>
        <v>0.33939393939393941</v>
      </c>
      <c r="D27" s="27"/>
    </row>
    <row r="28" spans="1:6" x14ac:dyDescent="0.25">
      <c r="A28" s="21" t="s">
        <v>39</v>
      </c>
      <c r="B28" s="38">
        <f>B9</f>
        <v>3300</v>
      </c>
      <c r="C28" s="24"/>
      <c r="D28" s="25"/>
    </row>
    <row r="29" spans="1:6" x14ac:dyDescent="0.25">
      <c r="A29" s="13" t="s">
        <v>40</v>
      </c>
      <c r="B29" s="39">
        <f>-D4</f>
        <v>-800</v>
      </c>
      <c r="C29" s="2" t="s">
        <v>41</v>
      </c>
      <c r="D29" s="27" t="s">
        <v>42</v>
      </c>
    </row>
    <row r="30" spans="1:6" x14ac:dyDescent="0.25">
      <c r="A30" s="13" t="s">
        <v>43</v>
      </c>
      <c r="B30" s="39">
        <f>-D6</f>
        <v>400</v>
      </c>
      <c r="C30" s="2" t="s">
        <v>41</v>
      </c>
      <c r="D30" s="27" t="s">
        <v>44</v>
      </c>
    </row>
    <row r="31" spans="1:6" x14ac:dyDescent="0.25">
      <c r="A31" s="13" t="s">
        <v>45</v>
      </c>
      <c r="B31" s="39">
        <f>-D8</f>
        <v>100</v>
      </c>
      <c r="C31" s="2" t="s">
        <v>41</v>
      </c>
      <c r="D31" s="27" t="s">
        <v>44</v>
      </c>
    </row>
    <row r="32" spans="1:6" x14ac:dyDescent="0.25">
      <c r="A32" s="13" t="s">
        <v>46</v>
      </c>
      <c r="B32" s="40">
        <f>-D7</f>
        <v>-500</v>
      </c>
      <c r="C32" s="2" t="s">
        <v>47</v>
      </c>
      <c r="D32" s="27" t="s">
        <v>48</v>
      </c>
    </row>
    <row r="33" spans="1:4" ht="15.75" thickBot="1" x14ac:dyDescent="0.3">
      <c r="A33" s="41" t="s">
        <v>34</v>
      </c>
      <c r="B33" s="42">
        <f>SUM(B28:B32)</f>
        <v>2500</v>
      </c>
      <c r="C33" s="43"/>
      <c r="D33" s="44"/>
    </row>
    <row r="34" spans="1:4" hidden="1" x14ac:dyDescent="0.25">
      <c r="A34" s="45" t="s">
        <v>49</v>
      </c>
      <c r="B34" s="25"/>
    </row>
    <row r="35" spans="1:4" hidden="1" x14ac:dyDescent="0.25">
      <c r="A35" s="13" t="s">
        <v>50</v>
      </c>
      <c r="B35" s="46">
        <v>747000</v>
      </c>
      <c r="C35" s="26"/>
    </row>
    <row r="36" spans="1:4" hidden="1" x14ac:dyDescent="0.25">
      <c r="A36" s="13" t="s">
        <v>40</v>
      </c>
      <c r="B36" s="47">
        <f>-150000</f>
        <v>-150000</v>
      </c>
    </row>
    <row r="37" spans="1:4" hidden="1" x14ac:dyDescent="0.25">
      <c r="A37" s="13" t="s">
        <v>46</v>
      </c>
      <c r="B37" s="48">
        <v>-225000</v>
      </c>
    </row>
    <row r="38" spans="1:4" ht="17.25" hidden="1" x14ac:dyDescent="0.4">
      <c r="A38" s="13" t="s">
        <v>45</v>
      </c>
      <c r="B38" s="49">
        <v>50000</v>
      </c>
    </row>
    <row r="39" spans="1:4" ht="15.75" hidden="1" thickBot="1" x14ac:dyDescent="0.3">
      <c r="A39" s="41" t="s">
        <v>34</v>
      </c>
      <c r="B39" s="50">
        <f>SUM(B35:B38)</f>
        <v>422000</v>
      </c>
    </row>
    <row r="40" spans="1:4" hidden="1" x14ac:dyDescent="0.25">
      <c r="A40" s="45" t="s">
        <v>51</v>
      </c>
      <c r="B40" s="22"/>
      <c r="C40" s="51"/>
    </row>
    <row r="41" spans="1:4" hidden="1" x14ac:dyDescent="0.25">
      <c r="A41" s="13" t="s">
        <v>25</v>
      </c>
      <c r="B41" s="26"/>
      <c r="C41" s="47"/>
    </row>
    <row r="42" spans="1:4" hidden="1" x14ac:dyDescent="0.25">
      <c r="A42" s="13"/>
      <c r="B42" s="26"/>
      <c r="C42" s="47"/>
    </row>
    <row r="43" spans="1:4" hidden="1" x14ac:dyDescent="0.25">
      <c r="A43" s="13" t="s">
        <v>52</v>
      </c>
      <c r="B43" s="34">
        <v>360</v>
      </c>
      <c r="C43" s="52">
        <f>360/900</f>
        <v>0.4</v>
      </c>
    </row>
    <row r="44" spans="1:4" hidden="1" x14ac:dyDescent="0.25">
      <c r="A44" s="13" t="s">
        <v>53</v>
      </c>
      <c r="B44" s="26">
        <f>315-350</f>
        <v>-35</v>
      </c>
      <c r="C44" s="47"/>
    </row>
    <row r="45" spans="1:4" hidden="1" x14ac:dyDescent="0.25">
      <c r="A45" s="13" t="s">
        <v>54</v>
      </c>
      <c r="B45" s="53">
        <f>-(190-150-25*0.4)</f>
        <v>-30</v>
      </c>
      <c r="C45" s="27"/>
    </row>
    <row r="46" spans="1:4" ht="15.75" hidden="1" thickBot="1" x14ac:dyDescent="0.3">
      <c r="A46" s="41" t="s">
        <v>19</v>
      </c>
      <c r="B46" s="54">
        <f>SUM(B43:B45)</f>
        <v>295</v>
      </c>
      <c r="C46" s="44"/>
    </row>
    <row r="47" spans="1:4" ht="17.25" hidden="1" x14ac:dyDescent="0.4">
      <c r="A47" s="45" t="s">
        <v>49</v>
      </c>
      <c r="B47" s="55" t="s">
        <v>1</v>
      </c>
      <c r="C47" s="55" t="s">
        <v>2</v>
      </c>
      <c r="D47" s="56" t="s">
        <v>3</v>
      </c>
    </row>
    <row r="48" spans="1:4" hidden="1" x14ac:dyDescent="0.25">
      <c r="A48" s="13" t="s">
        <v>55</v>
      </c>
      <c r="B48" s="26">
        <v>-75000</v>
      </c>
      <c r="C48" s="26">
        <v>-94000</v>
      </c>
      <c r="D48" s="57">
        <f>B48-C48</f>
        <v>19000</v>
      </c>
    </row>
    <row r="49" spans="1:4" hidden="1" x14ac:dyDescent="0.25">
      <c r="A49" s="58" t="s">
        <v>56</v>
      </c>
      <c r="C49" s="26"/>
      <c r="D49" s="47"/>
    </row>
    <row r="50" spans="1:4" hidden="1" x14ac:dyDescent="0.25">
      <c r="A50" s="13" t="s">
        <v>57</v>
      </c>
      <c r="B50" s="26">
        <v>-250000</v>
      </c>
      <c r="C50" s="26"/>
      <c r="D50" s="47"/>
    </row>
    <row r="51" spans="1:4" hidden="1" x14ac:dyDescent="0.25">
      <c r="A51" s="13" t="s">
        <v>58</v>
      </c>
      <c r="B51" s="26">
        <v>-100000</v>
      </c>
      <c r="C51" s="26"/>
      <c r="D51" s="47"/>
    </row>
    <row r="52" spans="1:4" hidden="1" x14ac:dyDescent="0.25">
      <c r="A52" s="58" t="s">
        <v>59</v>
      </c>
      <c r="D52" s="27"/>
    </row>
    <row r="53" spans="1:4" hidden="1" x14ac:dyDescent="0.25">
      <c r="A53" s="13" t="s">
        <v>60</v>
      </c>
      <c r="B53" s="59">
        <v>0.35</v>
      </c>
      <c r="C53" s="59"/>
      <c r="D53" s="60"/>
    </row>
    <row r="54" spans="1:4" hidden="1" x14ac:dyDescent="0.25">
      <c r="A54" s="13" t="s">
        <v>61</v>
      </c>
      <c r="B54" s="59">
        <v>0.37</v>
      </c>
      <c r="D54" s="27"/>
    </row>
    <row r="55" spans="1:4" hidden="1" x14ac:dyDescent="0.25">
      <c r="A55" s="13" t="s">
        <v>42</v>
      </c>
      <c r="B55" s="61">
        <f>D48*B54</f>
        <v>7030</v>
      </c>
      <c r="D55" s="27"/>
    </row>
    <row r="56" spans="1:4" ht="15.75" hidden="1" thickBot="1" x14ac:dyDescent="0.3">
      <c r="A56" s="41" t="s">
        <v>44</v>
      </c>
      <c r="B56" s="62">
        <f>(B50-B51)*B54</f>
        <v>-55500</v>
      </c>
      <c r="C56" s="43"/>
      <c r="D56" s="44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&amp;C&amp;A&amp;RTed Stephenson, CFA, CFP, CMA, MBA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Income Tax 1</vt:lpstr>
      <vt:lpstr>Income Tax</vt:lpstr>
      <vt:lpstr>'Income Tax'!Print_Area</vt:lpstr>
      <vt:lpstr>'Income Tax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2021-10-11T23:56:46Z</dcterms:created>
  <dcterms:modified xsi:type="dcterms:W3CDTF">2021-10-11T23:57:06Z</dcterms:modified>
</cp:coreProperties>
</file>