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NORTHWOOD\JOBSEARCH\Scotia\CMHC\StepbyStepGuide\"/>
    </mc:Choice>
  </mc:AlternateContent>
  <xr:revisionPtr revIDLastSave="0" documentId="13_ncr:1_{BAB9CFF5-95AD-41FC-AF5C-A12CF5604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ep 2 - Budget" sheetId="1" r:id="rId1"/>
    <sheet name="Step 2 - Affordability" sheetId="2" r:id="rId2"/>
    <sheet name="Step 2 - Upfront Costs" sheetId="3" r:id="rId3"/>
    <sheet name="Formula Map" sheetId="4" state="hidden" r:id="rId4"/>
  </sheets>
  <definedNames>
    <definedName name="_xlnm.Print_Area" localSheetId="1">'Step 2 - Affordability'!$A$1:$D$16</definedName>
    <definedName name="_xlnm.Print_Area" localSheetId="0">'Step 2 - Budget'!$A$1:$D$57,'Step 2 - Budget'!$A$59:$D$92</definedName>
    <definedName name="_xlnm.Print_Area" localSheetId="2">'Step 2 - Upfront Costs'!$A$1:$C$42</definedName>
  </definedNames>
  <calcPr calcId="181029"/>
</workbook>
</file>

<file path=xl/calcChain.xml><?xml version="1.0" encoding="utf-8"?>
<calcChain xmlns="http://schemas.openxmlformats.org/spreadsheetml/2006/main">
  <c r="B41" i="3" l="1"/>
  <c r="B38" i="3"/>
  <c r="B22" i="3"/>
  <c r="B6" i="3"/>
  <c r="C5" i="2"/>
  <c r="C85" i="1"/>
  <c r="B85" i="1"/>
  <c r="C78" i="1"/>
  <c r="B78" i="1"/>
  <c r="C70" i="1"/>
  <c r="B70" i="1"/>
  <c r="C64" i="1"/>
  <c r="B64" i="1"/>
  <c r="C57" i="1"/>
  <c r="B57" i="1"/>
  <c r="C49" i="1"/>
  <c r="B49" i="1"/>
  <c r="C41" i="1"/>
  <c r="B41" i="1"/>
  <c r="C27" i="1"/>
  <c r="B27" i="1"/>
  <c r="C18" i="1"/>
  <c r="C87" i="1" s="1"/>
  <c r="C91" i="1" s="1"/>
  <c r="B18" i="1"/>
  <c r="B87" i="1" s="1"/>
  <c r="B91" i="1" s="1"/>
  <c r="C8" i="1"/>
  <c r="B4" i="2" s="1"/>
  <c r="B8" i="1"/>
  <c r="B40" i="3" l="1"/>
  <c r="B42" i="3"/>
  <c r="C6" i="2"/>
  <c r="D6" i="2" s="1"/>
  <c r="D5" i="2"/>
  <c r="B5" i="2"/>
  <c r="B6" i="2"/>
  <c r="C90" i="1"/>
  <c r="C92" i="1" s="1"/>
  <c r="B90" i="1"/>
  <c r="B92" i="1" s="1"/>
</calcChain>
</file>

<file path=xl/sharedStrings.xml><?xml version="1.0" encoding="utf-8"?>
<sst xmlns="http://schemas.openxmlformats.org/spreadsheetml/2006/main" count="231" uniqueCount="178">
  <si>
    <t>CMHC Step 2 - Household Budget</t>
  </si>
  <si>
    <t>Enter monthly amounts in yellow cells. Green cells calculate automatically.</t>
  </si>
  <si>
    <t>MONTHLY INCOME</t>
  </si>
  <si>
    <t>NET</t>
  </si>
  <si>
    <t>GROSS</t>
  </si>
  <si>
    <t>Notes</t>
  </si>
  <si>
    <t>Your average monthly salary</t>
  </si>
  <si>
    <t>Your co-borrower's average monthly salary (if applicable)</t>
  </si>
  <si>
    <t>Other household non-employment income (for example, investments)</t>
  </si>
  <si>
    <t>Total household monthly income</t>
  </si>
  <si>
    <t>Box A = Net; Box B = Gross</t>
  </si>
  <si>
    <t>HOUSING</t>
  </si>
  <si>
    <t>PRESENT</t>
  </si>
  <si>
    <t>FUTURE</t>
  </si>
  <si>
    <t>Average monthly cost</t>
  </si>
  <si>
    <t>Rent or mortgage (principal and interest)</t>
  </si>
  <si>
    <t>Property taxes</t>
  </si>
  <si>
    <t>Heating</t>
  </si>
  <si>
    <t>Condo fees (if applicable)</t>
  </si>
  <si>
    <t>Homeowners association fees (if applicable)</t>
  </si>
  <si>
    <t>Site rent for leasehold tenure (if applicable)</t>
  </si>
  <si>
    <t>Other housing</t>
  </si>
  <si>
    <t>Total housing</t>
  </si>
  <si>
    <t>LOANS AND DEBTS</t>
  </si>
  <si>
    <t>Loans</t>
  </si>
  <si>
    <t>Vehicle loan or lease payments</t>
  </si>
  <si>
    <t>Unsecured lines of credit</t>
  </si>
  <si>
    <t>Secured lines of credit</t>
  </si>
  <si>
    <t>Credit card payments</t>
  </si>
  <si>
    <t>Other loans and debts</t>
  </si>
  <si>
    <t>Total loans and debts</t>
  </si>
  <si>
    <t>HOUSEHOLD</t>
  </si>
  <si>
    <t>Groceries</t>
  </si>
  <si>
    <t>Child and elderly care</t>
  </si>
  <si>
    <t>Child support and alimony</t>
  </si>
  <si>
    <t>Tuition and school activities</t>
  </si>
  <si>
    <t>Children's activities</t>
  </si>
  <si>
    <t>Clothing</t>
  </si>
  <si>
    <t>Beer, wine, spirits or cigarettes</t>
  </si>
  <si>
    <t>Pet care</t>
  </si>
  <si>
    <t>Gifts</t>
  </si>
  <si>
    <t>Maintenance and repairs</t>
  </si>
  <si>
    <t>Other household</t>
  </si>
  <si>
    <t>Total household</t>
  </si>
  <si>
    <t>TELECOMMUNICATIONS</t>
  </si>
  <si>
    <t>Cable, satellite TV or streaming service</t>
  </si>
  <si>
    <t>Internet</t>
  </si>
  <si>
    <t>Home phone</t>
  </si>
  <si>
    <t>Mobile phones and devices</t>
  </si>
  <si>
    <t>Other telecommunications</t>
  </si>
  <si>
    <t>Total telecommunications</t>
  </si>
  <si>
    <t>TRANSPORTATION</t>
  </si>
  <si>
    <t>Gas</t>
  </si>
  <si>
    <t>Vehicle maintenance</t>
  </si>
  <si>
    <t>Parking</t>
  </si>
  <si>
    <t>Public transit</t>
  </si>
  <si>
    <t>Other transportation</t>
  </si>
  <si>
    <t>Total transportation</t>
  </si>
  <si>
    <t>INSURANCE</t>
  </si>
  <si>
    <t>Property</t>
  </si>
  <si>
    <t>Vehicle</t>
  </si>
  <si>
    <t>Life and disability</t>
  </si>
  <si>
    <t>Other insurance</t>
  </si>
  <si>
    <t>Total insurance</t>
  </si>
  <si>
    <t>SAVINGS AND DONATIONS</t>
  </si>
  <si>
    <t>Savings and investments</t>
  </si>
  <si>
    <t>Charitable donations</t>
  </si>
  <si>
    <t>Other savings and donations</t>
  </si>
  <si>
    <t>Total savings and donations</t>
  </si>
  <si>
    <t>ENTERTAINMENT</t>
  </si>
  <si>
    <t>Dining out</t>
  </si>
  <si>
    <t>Movies, music, concerts and sports</t>
  </si>
  <si>
    <t>News, magazines and books</t>
  </si>
  <si>
    <t>Hobbies, community classes and memberships</t>
  </si>
  <si>
    <t>Other entertainment</t>
  </si>
  <si>
    <t>Total entertainment</t>
  </si>
  <si>
    <t>MEDICAL AND HEALTH</t>
  </si>
  <si>
    <t>Prescriptions</t>
  </si>
  <si>
    <t>Dental</t>
  </si>
  <si>
    <t>Eyewear</t>
  </si>
  <si>
    <t>Other medical and health</t>
  </si>
  <si>
    <t>Total medical and health</t>
  </si>
  <si>
    <t>TOTAL MONTHLY EXPENSES</t>
  </si>
  <si>
    <t>Box E</t>
  </si>
  <si>
    <t>MONTHLY SURPLUS</t>
  </si>
  <si>
    <t>Income minus expenses</t>
  </si>
  <si>
    <t>Total net monthly income (Box A)</t>
  </si>
  <si>
    <t>Less: Total monthly expenses (Box E)</t>
  </si>
  <si>
    <t>Monthly surplus after expenses</t>
  </si>
  <si>
    <t>CMHC Step 2 - Affordability Rules</t>
  </si>
  <si>
    <t>Measure</t>
  </si>
  <si>
    <t>Monthly Maximum</t>
  </si>
  <si>
    <t>Future Actual</t>
  </si>
  <si>
    <t>Result</t>
  </si>
  <si>
    <t>Total gross monthly income (Box B)</t>
  </si>
  <si>
    <t>GDS rule: Gross income x 32%</t>
  </si>
  <si>
    <t>TDS rule: Gross income x 40%</t>
  </si>
  <si>
    <t>Reference</t>
  </si>
  <si>
    <t>CMHC workbook text</t>
  </si>
  <si>
    <t>Workbook planning rule</t>
  </si>
  <si>
    <t>32% GDS</t>
  </si>
  <si>
    <t>40% TDS</t>
  </si>
  <si>
    <t>Workbook note for insured mortgages</t>
  </si>
  <si>
    <t>39% GDS / 44% TDS qualification limits</t>
  </si>
  <si>
    <t>Interpretation</t>
  </si>
  <si>
    <t>The workbook uses conservative 32% and 40% planning rules for the monthly maximum calculations. It separately notes higher 39% and 44% limits for insured-mortgage qualification. Actual lender underwriting can differ and includes additional rules.</t>
  </si>
  <si>
    <t>CMHC Step 2 - Purchase Price and Upfront Costs</t>
  </si>
  <si>
    <t>HOME PURCHASE COSTS</t>
  </si>
  <si>
    <t>Amount</t>
  </si>
  <si>
    <t>Purchase price</t>
  </si>
  <si>
    <t>GST/HST/QST (if applicable)</t>
  </si>
  <si>
    <t>Total purchase cost</t>
  </si>
  <si>
    <t>MAIN UPFRONT COSTS</t>
  </si>
  <si>
    <t>Down payment</t>
  </si>
  <si>
    <t>Appraisal fee (if applicable)</t>
  </si>
  <si>
    <t>Estoppel certificate fee (for condo/strata properties)</t>
  </si>
  <si>
    <t>Home inspection fee</t>
  </si>
  <si>
    <t>Land registration fee</t>
  </si>
  <si>
    <t>Legal fees and disbursements</t>
  </si>
  <si>
    <t>Mortgage broker's fee (if applicable)</t>
  </si>
  <si>
    <t>Mortgage loan insurance premiums (can be included in mortgage)</t>
  </si>
  <si>
    <t>Prepaid property taxes and utilities</t>
  </si>
  <si>
    <t>Property insurance</t>
  </si>
  <si>
    <t>Survey or certificate of location fee (if applicable)</t>
  </si>
  <si>
    <t>Title insurance</t>
  </si>
  <si>
    <t>Water or septic tests (if applicable)</t>
  </si>
  <si>
    <t>Subtotal - main upfront costs</t>
  </si>
  <si>
    <t>OTHER UPFRONT COSTS</t>
  </si>
  <si>
    <t>Appliances</t>
  </si>
  <si>
    <t>Cleaning costs</t>
  </si>
  <si>
    <t>Initial condo fees</t>
  </si>
  <si>
    <t>Decorating materials</t>
  </si>
  <si>
    <t>Dehumidifier</t>
  </si>
  <si>
    <t>Gardening tools</t>
  </si>
  <si>
    <t>Hand tools</t>
  </si>
  <si>
    <t>Moving expenses</t>
  </si>
  <si>
    <t>Renovations or repairs</t>
  </si>
  <si>
    <t>Service and utility hookup fees</t>
  </si>
  <si>
    <t>Snow clearing equipment</t>
  </si>
  <si>
    <t>Window treatments or coverings</t>
  </si>
  <si>
    <t>Other</t>
  </si>
  <si>
    <t>Subtotal - other upfront costs</t>
  </si>
  <si>
    <t>TOTAL UPFRONT COSTS</t>
  </si>
  <si>
    <t>Estimated mortgage amount</t>
  </si>
  <si>
    <t>Purchase price less down payment; excludes financed insurance premium</t>
  </si>
  <si>
    <t>Cash needed at or before closing</t>
  </si>
  <si>
    <t>Total upfront costs less any financed mortgage insurance premium</t>
  </si>
  <si>
    <t>CMHC item</t>
  </si>
  <si>
    <t>Excel implementation</t>
  </si>
  <si>
    <t>Workbook location</t>
  </si>
  <si>
    <t>Status</t>
  </si>
  <si>
    <t>Box A - Total net monthly income</t>
  </si>
  <si>
    <t>SUM of net income rows</t>
  </si>
  <si>
    <t>Step 2 - Budget</t>
  </si>
  <si>
    <t>Formula added</t>
  </si>
  <si>
    <t>Box B - Total gross monthly income</t>
  </si>
  <si>
    <t>SUM of gross income rows</t>
  </si>
  <si>
    <t>Box C - Total future housing</t>
  </si>
  <si>
    <t>SUM of future housing rows</t>
  </si>
  <si>
    <t>Box D - Total future loans and debts</t>
  </si>
  <si>
    <t>SUM of future debt rows</t>
  </si>
  <si>
    <t>Box E - Total monthly expenses</t>
  </si>
  <si>
    <t>SUM of all category totals</t>
  </si>
  <si>
    <t>Monthly surplus</t>
  </si>
  <si>
    <t>Net income less total expenses</t>
  </si>
  <si>
    <t>GDS monthly maximum</t>
  </si>
  <si>
    <t>Gross income x 32%</t>
  </si>
  <si>
    <t>Step 2 - Affordability</t>
  </si>
  <si>
    <t>TDS monthly maximum</t>
  </si>
  <si>
    <t>Gross income x 40%</t>
  </si>
  <si>
    <t>Actual GDS cost</t>
  </si>
  <si>
    <t>P&amp;I + taxes + heat + 50% condo + 50% HOA + site rent</t>
  </si>
  <si>
    <t>Actual TDS cost</t>
  </si>
  <si>
    <t>Actual GDS cost + loans and debts</t>
  </si>
  <si>
    <t>Purchase price + GST/HST/QST</t>
  </si>
  <si>
    <t>Step 2 - Upfront Costs</t>
  </si>
  <si>
    <t>Total upfront costs</t>
  </si>
  <si>
    <t>Main upfront costs + other upfront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</si>
</sst>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[Red]\-\$#,##0.00"/>
  </numFmts>
  <fonts count="6">
    <font>
      <sz val="11"/>
      <name val="Carlito"/>
    </font>
    <font>
      <sz val="11"/>
      <color theme="1"/>
      <name val="Calibri"/>
      <family val="2"/>
      <scheme val="minor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color rgb="FF163A70"/>
      <name val="Carlito"/>
    </font>
    <font>
      <b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C8102E"/>
      </patternFill>
    </fill>
    <fill>
      <patternFill patternType="solid">
        <fgColor rgb="FF163A70"/>
      </patternFill>
    </fill>
    <fill>
      <patternFill patternType="solid">
        <fgColor rgb="FFFFF4CC"/>
      </patternFill>
    </fill>
    <fill>
      <patternFill patternType="solid">
        <fgColor rgb="FFEAF2F8"/>
      </patternFill>
    </fill>
    <fill>
      <patternFill patternType="solid">
        <fgColor rgb="FFE8F5E9"/>
      </patternFill>
    </fill>
    <fill>
      <patternFill patternType="solid">
        <fgColor rgb="FFD9E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163A70"/>
      </top>
      <bottom/>
      <diagonal/>
    </border>
  </borders>
  <cellStyleXfs count="2">
    <xf numFmtId="0" fontId="0" fillId="0" borderId="0"/>
    <xf numFmtId="0" fontId="1" fillId="0" borderId="1"/>
  </cellStyleXfs>
  <cellXfs count="11">
    <xf numFmtId="0" fontId="0" fillId="0" borderId="0" xfId="0"/>
    <xf numFmtId="0" fontId="0" fillId="0" borderId="0" xfId="0" applyAlignment="1">
      <alignment wrapText="1"/>
    </xf>
    <xf numFmtId="0" fontId="3" fillId="3" borderId="0" xfId="0" applyFont="1" applyFill="1" applyAlignment="1">
      <alignment horizontal="left" vertical="center"/>
    </xf>
    <xf numFmtId="164" fontId="0" fillId="4" borderId="0" xfId="0" applyNumberFormat="1" applyFill="1"/>
    <xf numFmtId="0" fontId="4" fillId="5" borderId="2" xfId="0" applyFont="1" applyFill="1" applyBorder="1"/>
    <xf numFmtId="164" fontId="4" fillId="6" borderId="2" xfId="0" applyNumberFormat="1" applyFont="1" applyFill="1" applyBorder="1"/>
    <xf numFmtId="0" fontId="4" fillId="7" borderId="0" xfId="0" applyFont="1" applyFill="1" applyAlignment="1">
      <alignment horizontal="center" vertical="center" wrapText="1"/>
    </xf>
    <xf numFmtId="164" fontId="5" fillId="6" borderId="0" xfId="0" applyNumberFormat="1" applyFont="1" applyFill="1"/>
    <xf numFmtId="164" fontId="0" fillId="0" borderId="0" xfId="0" applyNumberFormat="1"/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D66071C5-4BC1-42E1-BC29-3B3F04FF2038}"/>
  </cellStyles>
  <dxfs count="2">
    <dxf>
      <font>
        <b/>
        <color rgb="FF0F5132"/>
      </font>
      <fill>
        <patternFill patternType="solid">
          <bgColor rgb="FFD1E7DD"/>
        </patternFill>
      </fill>
    </dxf>
    <dxf>
      <font>
        <b/>
        <color rgb="FF842029"/>
      </font>
      <fill>
        <patternFill patternType="solid">
          <bgColor rgb="FFF8D7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2"/>
  <sheetViews>
    <sheetView tabSelected="1" workbookViewId="0">
      <selection activeCell="B5" sqref="B5"/>
    </sheetView>
  </sheetViews>
  <sheetFormatPr defaultRowHeight="14.25"/>
  <cols>
    <col min="1" max="1" width="44" customWidth="1"/>
    <col min="2" max="3" width="16" customWidth="1"/>
    <col min="4" max="4" width="25" customWidth="1"/>
  </cols>
  <sheetData>
    <row r="1" spans="1:4" ht="20.25">
      <c r="A1" s="9" t="s">
        <v>0</v>
      </c>
      <c r="B1" s="9"/>
      <c r="C1" s="9"/>
      <c r="D1" s="9"/>
    </row>
    <row r="2" spans="1:4">
      <c r="A2" s="10" t="s">
        <v>1</v>
      </c>
      <c r="B2" s="10"/>
      <c r="C2" s="10"/>
      <c r="D2" s="10"/>
    </row>
    <row r="4" spans="1:4" ht="15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t="s">
        <v>6</v>
      </c>
      <c r="B5" s="3"/>
      <c r="C5" s="3"/>
    </row>
    <row r="6" spans="1:4" ht="28.5">
      <c r="A6" s="1" t="s">
        <v>7</v>
      </c>
      <c r="B6" s="3"/>
      <c r="C6" s="3"/>
    </row>
    <row r="7" spans="1:4" ht="28.5">
      <c r="A7" s="1" t="s">
        <v>8</v>
      </c>
      <c r="B7" s="3"/>
      <c r="C7" s="3"/>
    </row>
    <row r="8" spans="1:4" ht="15">
      <c r="A8" s="4" t="s">
        <v>9</v>
      </c>
      <c r="B8" s="5">
        <f>SUM(B5:B7)</f>
        <v>0</v>
      </c>
      <c r="C8" s="5">
        <f>SUM(C5:C7)</f>
        <v>0</v>
      </c>
      <c r="D8" s="4" t="s">
        <v>10</v>
      </c>
    </row>
    <row r="10" spans="1:4" ht="15">
      <c r="A10" s="2" t="s">
        <v>11</v>
      </c>
      <c r="B10" s="2" t="s">
        <v>12</v>
      </c>
      <c r="C10" s="2" t="s">
        <v>13</v>
      </c>
      <c r="D10" s="2" t="s">
        <v>14</v>
      </c>
    </row>
    <row r="11" spans="1:4">
      <c r="A11" t="s">
        <v>15</v>
      </c>
      <c r="B11" s="3"/>
      <c r="C11" s="3"/>
    </row>
    <row r="12" spans="1:4">
      <c r="A12" t="s">
        <v>16</v>
      </c>
      <c r="B12" s="3"/>
      <c r="C12" s="3"/>
    </row>
    <row r="13" spans="1:4">
      <c r="A13" t="s">
        <v>17</v>
      </c>
      <c r="B13" s="3"/>
      <c r="C13" s="3"/>
    </row>
    <row r="14" spans="1:4">
      <c r="A14" t="s">
        <v>18</v>
      </c>
      <c r="B14" s="3"/>
      <c r="C14" s="3"/>
    </row>
    <row r="15" spans="1:4">
      <c r="A15" t="s">
        <v>19</v>
      </c>
      <c r="B15" s="3"/>
      <c r="C15" s="3"/>
    </row>
    <row r="16" spans="1:4">
      <c r="A16" t="s">
        <v>20</v>
      </c>
      <c r="B16" s="3"/>
      <c r="C16" s="3"/>
    </row>
    <row r="17" spans="1:4">
      <c r="A17" t="s">
        <v>21</v>
      </c>
      <c r="B17" s="3"/>
      <c r="C17" s="3"/>
    </row>
    <row r="18" spans="1:4" ht="15">
      <c r="A18" s="4" t="s">
        <v>22</v>
      </c>
      <c r="B18" s="5">
        <f>SUM(B11:B17)</f>
        <v>0</v>
      </c>
      <c r="C18" s="5">
        <f>SUM(C11:C17)</f>
        <v>0</v>
      </c>
      <c r="D18" s="4"/>
    </row>
    <row r="20" spans="1:4" ht="15">
      <c r="A20" s="2" t="s">
        <v>23</v>
      </c>
      <c r="B20" s="2" t="s">
        <v>12</v>
      </c>
      <c r="C20" s="2" t="s">
        <v>13</v>
      </c>
      <c r="D20" s="2" t="s">
        <v>14</v>
      </c>
    </row>
    <row r="21" spans="1:4">
      <c r="A21" t="s">
        <v>24</v>
      </c>
      <c r="B21" s="3"/>
      <c r="C21" s="3"/>
    </row>
    <row r="22" spans="1:4">
      <c r="A22" t="s">
        <v>25</v>
      </c>
      <c r="B22" s="3"/>
      <c r="C22" s="3"/>
    </row>
    <row r="23" spans="1:4">
      <c r="A23" t="s">
        <v>26</v>
      </c>
      <c r="B23" s="3"/>
      <c r="C23" s="3"/>
    </row>
    <row r="24" spans="1:4">
      <c r="A24" t="s">
        <v>27</v>
      </c>
      <c r="B24" s="3"/>
      <c r="C24" s="3"/>
    </row>
    <row r="25" spans="1:4">
      <c r="A25" t="s">
        <v>28</v>
      </c>
      <c r="B25" s="3"/>
      <c r="C25" s="3"/>
    </row>
    <row r="26" spans="1:4">
      <c r="A26" t="s">
        <v>29</v>
      </c>
      <c r="B26" s="3"/>
      <c r="C26" s="3"/>
    </row>
    <row r="27" spans="1:4" ht="15">
      <c r="A27" s="4" t="s">
        <v>30</v>
      </c>
      <c r="B27" s="5">
        <f>SUM(B21:B26)</f>
        <v>0</v>
      </c>
      <c r="C27" s="5">
        <f>SUM(C21:C26)</f>
        <v>0</v>
      </c>
      <c r="D27" s="4"/>
    </row>
    <row r="29" spans="1:4" ht="15">
      <c r="A29" s="2" t="s">
        <v>31</v>
      </c>
      <c r="B29" s="2" t="s">
        <v>12</v>
      </c>
      <c r="C29" s="2" t="s">
        <v>13</v>
      </c>
      <c r="D29" s="2" t="s">
        <v>14</v>
      </c>
    </row>
    <row r="30" spans="1:4">
      <c r="A30" t="s">
        <v>32</v>
      </c>
      <c r="B30" s="3"/>
      <c r="C30" s="3"/>
    </row>
    <row r="31" spans="1:4">
      <c r="A31" t="s">
        <v>33</v>
      </c>
      <c r="B31" s="3"/>
      <c r="C31" s="3"/>
    </row>
    <row r="32" spans="1:4">
      <c r="A32" t="s">
        <v>34</v>
      </c>
      <c r="B32" s="3"/>
      <c r="C32" s="3"/>
    </row>
    <row r="33" spans="1:4">
      <c r="A33" t="s">
        <v>35</v>
      </c>
      <c r="B33" s="3"/>
      <c r="C33" s="3"/>
    </row>
    <row r="34" spans="1:4">
      <c r="A34" t="s">
        <v>36</v>
      </c>
      <c r="B34" s="3"/>
      <c r="C34" s="3"/>
    </row>
    <row r="35" spans="1:4">
      <c r="A35" t="s">
        <v>37</v>
      </c>
      <c r="B35" s="3"/>
      <c r="C35" s="3"/>
    </row>
    <row r="36" spans="1:4">
      <c r="A36" t="s">
        <v>38</v>
      </c>
      <c r="B36" s="3"/>
      <c r="C36" s="3"/>
    </row>
    <row r="37" spans="1:4">
      <c r="A37" t="s">
        <v>39</v>
      </c>
      <c r="B37" s="3"/>
      <c r="C37" s="3"/>
    </row>
    <row r="38" spans="1:4">
      <c r="A38" t="s">
        <v>40</v>
      </c>
      <c r="B38" s="3"/>
      <c r="C38" s="3"/>
    </row>
    <row r="39" spans="1:4">
      <c r="A39" t="s">
        <v>41</v>
      </c>
      <c r="B39" s="3"/>
      <c r="C39" s="3"/>
    </row>
    <row r="40" spans="1:4">
      <c r="A40" t="s">
        <v>42</v>
      </c>
      <c r="B40" s="3"/>
      <c r="C40" s="3"/>
    </row>
    <row r="41" spans="1:4" ht="15">
      <c r="A41" s="4" t="s">
        <v>43</v>
      </c>
      <c r="B41" s="5">
        <f>SUM(B30:B40)</f>
        <v>0</v>
      </c>
      <c r="C41" s="5">
        <f>SUM(C30:C40)</f>
        <v>0</v>
      </c>
      <c r="D41" s="4"/>
    </row>
    <row r="43" spans="1:4" ht="15">
      <c r="A43" s="2" t="s">
        <v>44</v>
      </c>
      <c r="B43" s="2" t="s">
        <v>12</v>
      </c>
      <c r="C43" s="2" t="s">
        <v>13</v>
      </c>
      <c r="D43" s="2" t="s">
        <v>14</v>
      </c>
    </row>
    <row r="44" spans="1:4">
      <c r="A44" t="s">
        <v>45</v>
      </c>
      <c r="B44" s="3"/>
      <c r="C44" s="3"/>
    </row>
    <row r="45" spans="1:4">
      <c r="A45" t="s">
        <v>46</v>
      </c>
      <c r="B45" s="3"/>
      <c r="C45" s="3"/>
    </row>
    <row r="46" spans="1:4">
      <c r="A46" t="s">
        <v>47</v>
      </c>
      <c r="B46" s="3"/>
      <c r="C46" s="3"/>
    </row>
    <row r="47" spans="1:4">
      <c r="A47" t="s">
        <v>48</v>
      </c>
      <c r="B47" s="3"/>
      <c r="C47" s="3"/>
    </row>
    <row r="48" spans="1:4">
      <c r="A48" t="s">
        <v>49</v>
      </c>
      <c r="B48" s="3"/>
      <c r="C48" s="3"/>
    </row>
    <row r="49" spans="1:4" ht="15">
      <c r="A49" s="4" t="s">
        <v>50</v>
      </c>
      <c r="B49" s="5">
        <f>SUM(B44:B48)</f>
        <v>0</v>
      </c>
      <c r="C49" s="5">
        <f>SUM(C44:C48)</f>
        <v>0</v>
      </c>
      <c r="D49" s="4"/>
    </row>
    <row r="51" spans="1:4" ht="15">
      <c r="A51" s="2" t="s">
        <v>51</v>
      </c>
      <c r="B51" s="2" t="s">
        <v>12</v>
      </c>
      <c r="C51" s="2" t="s">
        <v>13</v>
      </c>
      <c r="D51" s="2" t="s">
        <v>14</v>
      </c>
    </row>
    <row r="52" spans="1:4">
      <c r="A52" t="s">
        <v>52</v>
      </c>
      <c r="B52" s="3"/>
      <c r="C52" s="3"/>
    </row>
    <row r="53" spans="1:4">
      <c r="A53" t="s">
        <v>53</v>
      </c>
      <c r="B53" s="3"/>
      <c r="C53" s="3"/>
    </row>
    <row r="54" spans="1:4">
      <c r="A54" t="s">
        <v>54</v>
      </c>
      <c r="B54" s="3"/>
      <c r="C54" s="3"/>
    </row>
    <row r="55" spans="1:4">
      <c r="A55" t="s">
        <v>55</v>
      </c>
      <c r="B55" s="3"/>
      <c r="C55" s="3"/>
    </row>
    <row r="56" spans="1:4">
      <c r="A56" t="s">
        <v>56</v>
      </c>
      <c r="B56" s="3"/>
      <c r="C56" s="3"/>
    </row>
    <row r="57" spans="1:4" ht="15">
      <c r="A57" s="4" t="s">
        <v>57</v>
      </c>
      <c r="B57" s="5">
        <f>SUM(B52:B56)</f>
        <v>0</v>
      </c>
      <c r="C57" s="5">
        <f>SUM(C52:C56)</f>
        <v>0</v>
      </c>
      <c r="D57" s="4"/>
    </row>
    <row r="59" spans="1:4" ht="15">
      <c r="A59" s="2" t="s">
        <v>58</v>
      </c>
      <c r="B59" s="2" t="s">
        <v>12</v>
      </c>
      <c r="C59" s="2" t="s">
        <v>13</v>
      </c>
      <c r="D59" s="2" t="s">
        <v>14</v>
      </c>
    </row>
    <row r="60" spans="1:4">
      <c r="A60" t="s">
        <v>59</v>
      </c>
      <c r="B60" s="3"/>
      <c r="C60" s="3"/>
    </row>
    <row r="61" spans="1:4">
      <c r="A61" t="s">
        <v>60</v>
      </c>
      <c r="B61" s="3"/>
      <c r="C61" s="3"/>
    </row>
    <row r="62" spans="1:4">
      <c r="A62" t="s">
        <v>61</v>
      </c>
      <c r="B62" s="3"/>
      <c r="C62" s="3"/>
    </row>
    <row r="63" spans="1:4">
      <c r="A63" t="s">
        <v>62</v>
      </c>
      <c r="B63" s="3"/>
      <c r="C63" s="3"/>
    </row>
    <row r="64" spans="1:4" ht="15">
      <c r="A64" s="4" t="s">
        <v>63</v>
      </c>
      <c r="B64" s="5">
        <f>SUM(B60:B63)</f>
        <v>0</v>
      </c>
      <c r="C64" s="5">
        <f>SUM(C60:C63)</f>
        <v>0</v>
      </c>
      <c r="D64" s="4"/>
    </row>
    <row r="66" spans="1:4" ht="15">
      <c r="A66" s="2" t="s">
        <v>64</v>
      </c>
      <c r="B66" s="2" t="s">
        <v>12</v>
      </c>
      <c r="C66" s="2" t="s">
        <v>13</v>
      </c>
      <c r="D66" s="2" t="s">
        <v>14</v>
      </c>
    </row>
    <row r="67" spans="1:4">
      <c r="A67" t="s">
        <v>65</v>
      </c>
      <c r="B67" s="3"/>
      <c r="C67" s="3"/>
    </row>
    <row r="68" spans="1:4">
      <c r="A68" t="s">
        <v>66</v>
      </c>
      <c r="B68" s="3"/>
      <c r="C68" s="3"/>
    </row>
    <row r="69" spans="1:4">
      <c r="A69" t="s">
        <v>67</v>
      </c>
      <c r="B69" s="3"/>
      <c r="C69" s="3"/>
    </row>
    <row r="70" spans="1:4" ht="15">
      <c r="A70" s="4" t="s">
        <v>68</v>
      </c>
      <c r="B70" s="5">
        <f>SUM(B67:B69)</f>
        <v>0</v>
      </c>
      <c r="C70" s="5">
        <f>SUM(C67:C69)</f>
        <v>0</v>
      </c>
      <c r="D70" s="4"/>
    </row>
    <row r="72" spans="1:4" ht="15">
      <c r="A72" s="2" t="s">
        <v>69</v>
      </c>
      <c r="B72" s="2" t="s">
        <v>12</v>
      </c>
      <c r="C72" s="2" t="s">
        <v>13</v>
      </c>
      <c r="D72" s="2" t="s">
        <v>14</v>
      </c>
    </row>
    <row r="73" spans="1:4">
      <c r="A73" t="s">
        <v>70</v>
      </c>
      <c r="B73" s="3"/>
      <c r="C73" s="3"/>
    </row>
    <row r="74" spans="1:4">
      <c r="A74" t="s">
        <v>71</v>
      </c>
      <c r="B74" s="3"/>
      <c r="C74" s="3"/>
    </row>
    <row r="75" spans="1:4">
      <c r="A75" t="s">
        <v>72</v>
      </c>
      <c r="B75" s="3"/>
      <c r="C75" s="3"/>
    </row>
    <row r="76" spans="1:4">
      <c r="A76" t="s">
        <v>73</v>
      </c>
      <c r="B76" s="3"/>
      <c r="C76" s="3"/>
    </row>
    <row r="77" spans="1:4">
      <c r="A77" t="s">
        <v>74</v>
      </c>
      <c r="B77" s="3"/>
      <c r="C77" s="3"/>
    </row>
    <row r="78" spans="1:4" ht="15">
      <c r="A78" s="4" t="s">
        <v>75</v>
      </c>
      <c r="B78" s="5">
        <f>SUM(B73:B77)</f>
        <v>0</v>
      </c>
      <c r="C78" s="5">
        <f>SUM(C73:C77)</f>
        <v>0</v>
      </c>
      <c r="D78" s="4"/>
    </row>
    <row r="80" spans="1:4" ht="15">
      <c r="A80" s="2" t="s">
        <v>76</v>
      </c>
      <c r="B80" s="2" t="s">
        <v>12</v>
      </c>
      <c r="C80" s="2" t="s">
        <v>13</v>
      </c>
      <c r="D80" s="2" t="s">
        <v>14</v>
      </c>
    </row>
    <row r="81" spans="1:4">
      <c r="A81" t="s">
        <v>77</v>
      </c>
      <c r="B81" s="3"/>
      <c r="C81" s="3"/>
    </row>
    <row r="82" spans="1:4">
      <c r="A82" t="s">
        <v>78</v>
      </c>
      <c r="B82" s="3"/>
      <c r="C82" s="3"/>
    </row>
    <row r="83" spans="1:4">
      <c r="A83" t="s">
        <v>79</v>
      </c>
      <c r="B83" s="3"/>
      <c r="C83" s="3"/>
    </row>
    <row r="84" spans="1:4">
      <c r="A84" t="s">
        <v>80</v>
      </c>
      <c r="B84" s="3"/>
      <c r="C84" s="3"/>
    </row>
    <row r="85" spans="1:4" ht="15">
      <c r="A85" s="4" t="s">
        <v>81</v>
      </c>
      <c r="B85" s="5">
        <f>SUM(B81:B84)</f>
        <v>0</v>
      </c>
      <c r="C85" s="5">
        <f>SUM(C81:C84)</f>
        <v>0</v>
      </c>
      <c r="D85" s="4"/>
    </row>
    <row r="87" spans="1:4" ht="15">
      <c r="A87" s="4" t="s">
        <v>82</v>
      </c>
      <c r="B87" s="5">
        <f>B18+B27+B41+B49+B57+B64+B70+B78+B85</f>
        <v>0</v>
      </c>
      <c r="C87" s="5">
        <f>C18+C27+C41+C49+C57+C64+C70+C78+C85</f>
        <v>0</v>
      </c>
      <c r="D87" s="4" t="s">
        <v>83</v>
      </c>
    </row>
    <row r="89" spans="1:4" ht="15">
      <c r="A89" s="2" t="s">
        <v>84</v>
      </c>
      <c r="B89" s="2" t="s">
        <v>12</v>
      </c>
      <c r="C89" s="2" t="s">
        <v>13</v>
      </c>
      <c r="D89" s="2" t="s">
        <v>85</v>
      </c>
    </row>
    <row r="90" spans="1:4">
      <c r="A90" t="s">
        <v>86</v>
      </c>
      <c r="B90">
        <f>B8</f>
        <v>0</v>
      </c>
      <c r="C90">
        <f>B8</f>
        <v>0</v>
      </c>
    </row>
    <row r="91" spans="1:4">
      <c r="A91" t="s">
        <v>87</v>
      </c>
      <c r="B91">
        <f>-B87</f>
        <v>0</v>
      </c>
      <c r="C91">
        <f>-C87</f>
        <v>0</v>
      </c>
    </row>
    <row r="92" spans="1:4" ht="15">
      <c r="A92" s="4" t="s">
        <v>88</v>
      </c>
      <c r="B92" s="5">
        <f>B90+B91</f>
        <v>0</v>
      </c>
      <c r="C92" s="5">
        <f>C90+C91</f>
        <v>0</v>
      </c>
      <c r="D92" s="4"/>
    </row>
  </sheetData>
  <mergeCells count="2">
    <mergeCell ref="A1:D1"/>
    <mergeCell ref="A2:D2"/>
  </mergeCells>
  <pageMargins left="0.7" right="0.7" top="0.75" bottom="0.75" header="0.3" footer="0.3"/>
  <pageSetup scale="82" orientation="portrait" r:id="rId1"/>
  <headerFooter>
    <oddFooter>&amp;LMortgage Prof. Ted&amp;CPage &amp;P of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workbookViewId="0">
      <selection sqref="A1:D1"/>
    </sheetView>
  </sheetViews>
  <sheetFormatPr defaultRowHeight="14.25"/>
  <cols>
    <col min="1" max="1" width="42" customWidth="1"/>
    <col min="2" max="3" width="22" customWidth="1"/>
    <col min="4" max="4" width="18" customWidth="1"/>
  </cols>
  <sheetData>
    <row r="1" spans="1:4" ht="20.25">
      <c r="A1" s="9" t="s">
        <v>89</v>
      </c>
      <c r="B1" s="9"/>
      <c r="C1" s="9"/>
      <c r="D1" s="9"/>
    </row>
    <row r="3" spans="1:4" ht="15">
      <c r="A3" s="6" t="s">
        <v>90</v>
      </c>
      <c r="B3" s="6" t="s">
        <v>91</v>
      </c>
      <c r="C3" s="6" t="s">
        <v>92</v>
      </c>
      <c r="D3" s="6" t="s">
        <v>93</v>
      </c>
    </row>
    <row r="4" spans="1:4" ht="15">
      <c r="A4" t="s">
        <v>94</v>
      </c>
      <c r="B4" s="7">
        <f>'Step 2 - Budget'!C8</f>
        <v>0</v>
      </c>
      <c r="C4" s="8"/>
    </row>
    <row r="5" spans="1:4" ht="15">
      <c r="A5" t="s">
        <v>95</v>
      </c>
      <c r="B5" s="7">
        <f>B4*32%</f>
        <v>0</v>
      </c>
      <c r="C5" s="7">
        <f>'Step 2 - Budget'!C11+'Step 2 - Budget'!C12+'Step 2 - Budget'!C13+50%*'Step 2 - Budget'!C14+50%*'Step 2 - Budget'!C15+'Step 2 - Budget'!C16</f>
        <v>0</v>
      </c>
      <c r="D5" t="str">
        <f>IF(C5&lt;=B5,"Within rule","Over rule")</f>
        <v>Within rule</v>
      </c>
    </row>
    <row r="6" spans="1:4" ht="15">
      <c r="A6" t="s">
        <v>96</v>
      </c>
      <c r="B6" s="7">
        <f>B4*40%</f>
        <v>0</v>
      </c>
      <c r="C6" s="7">
        <f>C5+'Step 2 - Budget'!C27</f>
        <v>0</v>
      </c>
      <c r="D6" t="str">
        <f>IF(C6&lt;=B6,"Within rule","Over rule")</f>
        <v>Within rule</v>
      </c>
    </row>
    <row r="8" spans="1:4" ht="15">
      <c r="A8" s="2" t="s">
        <v>97</v>
      </c>
      <c r="B8" s="2" t="s">
        <v>98</v>
      </c>
      <c r="C8" s="2"/>
      <c r="D8" s="2"/>
    </row>
    <row r="9" spans="1:4">
      <c r="A9" t="s">
        <v>99</v>
      </c>
      <c r="B9" t="s">
        <v>100</v>
      </c>
    </row>
    <row r="10" spans="1:4">
      <c r="A10" t="s">
        <v>99</v>
      </c>
      <c r="B10" t="s">
        <v>101</v>
      </c>
    </row>
    <row r="11" spans="1:4">
      <c r="A11" t="s">
        <v>102</v>
      </c>
      <c r="B11" t="s">
        <v>103</v>
      </c>
    </row>
    <row r="13" spans="1:4" ht="15">
      <c r="A13" s="2" t="s">
        <v>104</v>
      </c>
      <c r="B13" s="2"/>
      <c r="C13" s="2"/>
      <c r="D13" s="2"/>
    </row>
    <row r="14" spans="1:4">
      <c r="A14" s="10" t="s">
        <v>105</v>
      </c>
      <c r="B14" s="10"/>
      <c r="C14" s="10"/>
      <c r="D14" s="10"/>
    </row>
    <row r="15" spans="1:4">
      <c r="A15" s="10"/>
      <c r="B15" s="10"/>
      <c r="C15" s="10"/>
      <c r="D15" s="10"/>
    </row>
    <row r="16" spans="1:4">
      <c r="A16" s="10"/>
      <c r="B16" s="10"/>
      <c r="C16" s="10"/>
      <c r="D16" s="10"/>
    </row>
  </sheetData>
  <mergeCells count="2">
    <mergeCell ref="A1:D1"/>
    <mergeCell ref="A14:D16"/>
  </mergeCells>
  <conditionalFormatting sqref="D5:D6">
    <cfRule type="expression" dxfId="1" priority="1">
      <formula>D5="Over rule"</formula>
    </cfRule>
    <cfRule type="expression" dxfId="0" priority="2">
      <formula>D5="Within rule"</formula>
    </cfRule>
  </conditionalFormatting>
  <pageMargins left="0.7" right="0.7" top="0.75" bottom="0.75" header="0.3" footer="0.3"/>
  <pageSetup scale="80" orientation="portrait" r:id="rId1"/>
  <headerFooter>
    <oddFooter>&amp;LMortgage Prof. Ted&amp;CPage &amp;P of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2"/>
  <sheetViews>
    <sheetView workbookViewId="0">
      <selection sqref="A1:C1"/>
    </sheetView>
  </sheetViews>
  <sheetFormatPr defaultRowHeight="14.25"/>
  <cols>
    <col min="1" max="1" width="52" customWidth="1"/>
    <col min="2" max="2" width="18" customWidth="1"/>
    <col min="3" max="3" width="38" customWidth="1"/>
  </cols>
  <sheetData>
    <row r="1" spans="1:3" ht="20.25">
      <c r="A1" s="9" t="s">
        <v>106</v>
      </c>
      <c r="B1" s="9"/>
      <c r="C1" s="9"/>
    </row>
    <row r="3" spans="1:3" ht="15">
      <c r="A3" s="2" t="s">
        <v>107</v>
      </c>
      <c r="B3" s="2" t="s">
        <v>108</v>
      </c>
      <c r="C3" s="2" t="s">
        <v>5</v>
      </c>
    </row>
    <row r="4" spans="1:3">
      <c r="A4" t="s">
        <v>109</v>
      </c>
      <c r="B4" s="3"/>
    </row>
    <row r="5" spans="1:3">
      <c r="A5" t="s">
        <v>110</v>
      </c>
      <c r="B5" s="3"/>
    </row>
    <row r="6" spans="1:3" ht="15">
      <c r="A6" s="4" t="s">
        <v>111</v>
      </c>
      <c r="B6" s="5">
        <f>SUM(B4:B5)</f>
        <v>0</v>
      </c>
      <c r="C6" s="4"/>
    </row>
    <row r="8" spans="1:3" ht="15">
      <c r="A8" s="2" t="s">
        <v>112</v>
      </c>
      <c r="B8" s="2" t="s">
        <v>108</v>
      </c>
      <c r="C8" s="2" t="s">
        <v>5</v>
      </c>
    </row>
    <row r="9" spans="1:3">
      <c r="A9" t="s">
        <v>113</v>
      </c>
      <c r="B9" s="3"/>
    </row>
    <row r="10" spans="1:3">
      <c r="A10" t="s">
        <v>114</v>
      </c>
      <c r="B10" s="3"/>
    </row>
    <row r="11" spans="1:3">
      <c r="A11" t="s">
        <v>115</v>
      </c>
      <c r="B11" s="3"/>
    </row>
    <row r="12" spans="1:3">
      <c r="A12" t="s">
        <v>116</v>
      </c>
      <c r="B12" s="3"/>
    </row>
    <row r="13" spans="1:3">
      <c r="A13" t="s">
        <v>117</v>
      </c>
      <c r="B13" s="3"/>
    </row>
    <row r="14" spans="1:3">
      <c r="A14" t="s">
        <v>118</v>
      </c>
      <c r="B14" s="3"/>
    </row>
    <row r="15" spans="1:3">
      <c r="A15" t="s">
        <v>119</v>
      </c>
      <c r="B15" s="3"/>
    </row>
    <row r="16" spans="1:3">
      <c r="A16" t="s">
        <v>120</v>
      </c>
      <c r="B16" s="3"/>
    </row>
    <row r="17" spans="1:3">
      <c r="A17" t="s">
        <v>121</v>
      </c>
      <c r="B17" s="3"/>
    </row>
    <row r="18" spans="1:3">
      <c r="A18" t="s">
        <v>122</v>
      </c>
      <c r="B18" s="3"/>
    </row>
    <row r="19" spans="1:3">
      <c r="A19" t="s">
        <v>123</v>
      </c>
      <c r="B19" s="3"/>
    </row>
    <row r="20" spans="1:3">
      <c r="A20" t="s">
        <v>124</v>
      </c>
      <c r="B20" s="3"/>
    </row>
    <row r="21" spans="1:3">
      <c r="A21" t="s">
        <v>125</v>
      </c>
      <c r="B21" s="3"/>
    </row>
    <row r="22" spans="1:3" ht="15">
      <c r="A22" s="4" t="s">
        <v>126</v>
      </c>
      <c r="B22" s="5">
        <f>SUM(B9:B21)</f>
        <v>0</v>
      </c>
      <c r="C22" s="4"/>
    </row>
    <row r="24" spans="1:3" ht="15">
      <c r="A24" s="2" t="s">
        <v>127</v>
      </c>
      <c r="B24" s="2" t="s">
        <v>108</v>
      </c>
      <c r="C24" s="2" t="s">
        <v>5</v>
      </c>
    </row>
    <row r="25" spans="1:3">
      <c r="A25" t="s">
        <v>128</v>
      </c>
      <c r="B25" s="3"/>
    </row>
    <row r="26" spans="1:3">
      <c r="A26" t="s">
        <v>129</v>
      </c>
      <c r="B26" s="3"/>
    </row>
    <row r="27" spans="1:3">
      <c r="A27" t="s">
        <v>130</v>
      </c>
      <c r="B27" s="3"/>
    </row>
    <row r="28" spans="1:3">
      <c r="A28" t="s">
        <v>131</v>
      </c>
      <c r="B28" s="3"/>
    </row>
    <row r="29" spans="1:3">
      <c r="A29" t="s">
        <v>132</v>
      </c>
      <c r="B29" s="3"/>
    </row>
    <row r="30" spans="1:3">
      <c r="A30" t="s">
        <v>133</v>
      </c>
      <c r="B30" s="3"/>
    </row>
    <row r="31" spans="1:3">
      <c r="A31" t="s">
        <v>134</v>
      </c>
      <c r="B31" s="3"/>
    </row>
    <row r="32" spans="1:3">
      <c r="A32" t="s">
        <v>135</v>
      </c>
      <c r="B32" s="3"/>
    </row>
    <row r="33" spans="1:3">
      <c r="A33" t="s">
        <v>136</v>
      </c>
      <c r="B33" s="3"/>
    </row>
    <row r="34" spans="1:3">
      <c r="A34" t="s">
        <v>137</v>
      </c>
      <c r="B34" s="3"/>
    </row>
    <row r="35" spans="1:3">
      <c r="A35" t="s">
        <v>138</v>
      </c>
      <c r="B35" s="3"/>
    </row>
    <row r="36" spans="1:3">
      <c r="A36" t="s">
        <v>139</v>
      </c>
      <c r="B36" s="3"/>
    </row>
    <row r="37" spans="1:3">
      <c r="A37" t="s">
        <v>140</v>
      </c>
      <c r="B37" s="3"/>
    </row>
    <row r="38" spans="1:3" ht="15">
      <c r="A38" s="4" t="s">
        <v>141</v>
      </c>
      <c r="B38" s="5">
        <f>SUM(B25:B37)</f>
        <v>0</v>
      </c>
      <c r="C38" s="4"/>
    </row>
    <row r="40" spans="1:3" ht="15">
      <c r="A40" s="4" t="s">
        <v>142</v>
      </c>
      <c r="B40" s="5">
        <f>B22+B38</f>
        <v>0</v>
      </c>
      <c r="C40" s="4"/>
    </row>
    <row r="41" spans="1:3" ht="29.25">
      <c r="A41" t="s">
        <v>143</v>
      </c>
      <c r="B41" s="7">
        <f>MAX(0,B4-B9)</f>
        <v>0</v>
      </c>
      <c r="C41" s="1" t="s">
        <v>144</v>
      </c>
    </row>
    <row r="42" spans="1:3" ht="29.25">
      <c r="A42" t="s">
        <v>145</v>
      </c>
      <c r="B42" s="7">
        <f>B22+B38-B16</f>
        <v>0</v>
      </c>
      <c r="C42" s="1" t="s">
        <v>146</v>
      </c>
    </row>
  </sheetData>
  <mergeCells count="1">
    <mergeCell ref="A1:C1"/>
  </mergeCells>
  <pageMargins left="0.7" right="0.7" top="0.75" bottom="0.75" header="0.3" footer="0.3"/>
  <pageSetup scale="77" orientation="portrait" r:id="rId1"/>
  <headerFooter>
    <oddFooter>&amp;LMortgage Prof. Ted&amp;CPage &amp;P of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/>
  </sheetViews>
  <sheetFormatPr defaultRowHeight="14.25"/>
  <cols>
    <col min="1" max="1" width="30" customWidth="1"/>
    <col min="2" max="2" width="48" customWidth="1"/>
    <col min="3" max="3" width="26" customWidth="1"/>
    <col min="4" max="4" width="18" customWidth="1"/>
  </cols>
  <sheetData>
    <row r="1" spans="1:4" ht="15">
      <c r="A1" s="6" t="s">
        <v>147</v>
      </c>
      <c r="B1" s="6" t="s">
        <v>148</v>
      </c>
      <c r="C1" s="6" t="s">
        <v>149</v>
      </c>
      <c r="D1" s="6" t="s">
        <v>150</v>
      </c>
    </row>
    <row r="2" spans="1:4">
      <c r="A2" t="s">
        <v>151</v>
      </c>
      <c r="B2" t="s">
        <v>152</v>
      </c>
      <c r="C2" t="s">
        <v>153</v>
      </c>
      <c r="D2" t="s">
        <v>154</v>
      </c>
    </row>
    <row r="3" spans="1:4">
      <c r="A3" t="s">
        <v>155</v>
      </c>
      <c r="B3" t="s">
        <v>156</v>
      </c>
      <c r="C3" t="s">
        <v>153</v>
      </c>
      <c r="D3" t="s">
        <v>154</v>
      </c>
    </row>
    <row r="4" spans="1:4">
      <c r="A4" t="s">
        <v>157</v>
      </c>
      <c r="B4" t="s">
        <v>158</v>
      </c>
      <c r="C4" t="s">
        <v>153</v>
      </c>
      <c r="D4" t="s">
        <v>154</v>
      </c>
    </row>
    <row r="5" spans="1:4">
      <c r="A5" t="s">
        <v>159</v>
      </c>
      <c r="B5" t="s">
        <v>160</v>
      </c>
      <c r="C5" t="s">
        <v>153</v>
      </c>
      <c r="D5" t="s">
        <v>154</v>
      </c>
    </row>
    <row r="6" spans="1:4">
      <c r="A6" t="s">
        <v>161</v>
      </c>
      <c r="B6" t="s">
        <v>162</v>
      </c>
      <c r="C6" t="s">
        <v>153</v>
      </c>
      <c r="D6" t="s">
        <v>154</v>
      </c>
    </row>
    <row r="7" spans="1:4">
      <c r="A7" t="s">
        <v>163</v>
      </c>
      <c r="B7" t="s">
        <v>164</v>
      </c>
      <c r="C7" t="s">
        <v>153</v>
      </c>
      <c r="D7" t="s">
        <v>154</v>
      </c>
    </row>
    <row r="8" spans="1:4">
      <c r="A8" t="s">
        <v>165</v>
      </c>
      <c r="B8" t="s">
        <v>166</v>
      </c>
      <c r="C8" t="s">
        <v>167</v>
      </c>
      <c r="D8" t="s">
        <v>154</v>
      </c>
    </row>
    <row r="9" spans="1:4">
      <c r="A9" t="s">
        <v>168</v>
      </c>
      <c r="B9" t="s">
        <v>169</v>
      </c>
      <c r="C9" t="s">
        <v>167</v>
      </c>
      <c r="D9" t="s">
        <v>154</v>
      </c>
    </row>
    <row r="10" spans="1:4">
      <c r="A10" t="s">
        <v>170</v>
      </c>
      <c r="B10" t="s">
        <v>171</v>
      </c>
      <c r="C10" t="s">
        <v>167</v>
      </c>
      <c r="D10" t="s">
        <v>154</v>
      </c>
    </row>
    <row r="11" spans="1:4">
      <c r="A11" t="s">
        <v>172</v>
      </c>
      <c r="B11" t="s">
        <v>173</v>
      </c>
      <c r="C11" t="s">
        <v>167</v>
      </c>
      <c r="D11" t="s">
        <v>154</v>
      </c>
    </row>
    <row r="12" spans="1:4">
      <c r="A12" t="s">
        <v>111</v>
      </c>
      <c r="B12" t="s">
        <v>174</v>
      </c>
      <c r="C12" t="s">
        <v>175</v>
      </c>
      <c r="D12" t="s">
        <v>154</v>
      </c>
    </row>
    <row r="13" spans="1:4">
      <c r="A13" t="s">
        <v>176</v>
      </c>
      <c r="B13" t="s">
        <v>177</v>
      </c>
      <c r="C13" t="s">
        <v>175</v>
      </c>
      <c r="D13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Step 2 - Budget</vt:lpstr>
      <vt:lpstr>Step 2 - Affordability</vt:lpstr>
      <vt:lpstr>Step 2 - Upfront Costs</vt:lpstr>
      <vt:lpstr>Formula Map</vt:lpstr>
      <vt:lpstr>'Step 2 - Affordability'!Print_Area</vt:lpstr>
      <vt:lpstr>'Step 2 - Budget'!Print_Area</vt:lpstr>
      <vt:lpstr>'Step 2 - Upfront Costs'!Print_Area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Ted Stephenson</cp:lastModifiedBy>
  <cp:lastPrinted>2026-08-02T01:45:02Z</cp:lastPrinted>
  <dcterms:created xsi:type="dcterms:W3CDTF">2026-08-02T01:32:31Z</dcterms:created>
  <dcterms:modified xsi:type="dcterms:W3CDTF">2026-08-02T15:07:23Z</dcterms:modified>
</cp:coreProperties>
</file>